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465" yWindow="-15" windowWidth="9495" windowHeight="9120" activeTab="13"/>
  </bookViews>
  <sheets>
    <sheet name="ROZLOSOVÁNÍ_pátek " sheetId="7" r:id="rId1"/>
    <sheet name="tabulka" sheetId="9" r:id="rId2"/>
    <sheet name="2" sheetId="15" r:id="rId3"/>
    <sheet name="3" sheetId="16" r:id="rId4"/>
    <sheet name="1" sheetId="14" r:id="rId5"/>
    <sheet name="4" sheetId="17" r:id="rId6"/>
    <sheet name="5" sheetId="18" r:id="rId7"/>
    <sheet name="6" sheetId="19" r:id="rId8"/>
    <sheet name="7" sheetId="20" r:id="rId9"/>
    <sheet name="8" sheetId="21" r:id="rId10"/>
    <sheet name="střelkyně branek" sheetId="22" r:id="rId11"/>
    <sheet name="střelkyně" sheetId="24" r:id="rId12"/>
    <sheet name="List1" sheetId="25" r:id="rId13"/>
    <sheet name="List3" sheetId="27" r:id="rId14"/>
    <sheet name="časy stravování" sheetId="23" r:id="rId15"/>
    <sheet name="tabulka (2)" sheetId="26" r:id="rId16"/>
  </sheets>
  <definedNames>
    <definedName name="_xlnm.Print_Area" localSheetId="4">'1'!$B$3:$P$29</definedName>
    <definedName name="_xlnm.Print_Area" localSheetId="2">'2'!$B$3:$P$29</definedName>
    <definedName name="_xlnm.Print_Area" localSheetId="3">'3'!$B$3:$P$29</definedName>
    <definedName name="_xlnm.Print_Area" localSheetId="5">'4'!$B$3:$P$29</definedName>
    <definedName name="_xlnm.Print_Area" localSheetId="6">'5'!$B$3:$P$29</definedName>
    <definedName name="_xlnm.Print_Area" localSheetId="7">'6'!$B$3:$P$29</definedName>
    <definedName name="_xlnm.Print_Area" localSheetId="8">'7'!$B$3:$P$29</definedName>
    <definedName name="_xlnm.Print_Area" localSheetId="9">'8'!$B$3:$P$29</definedName>
    <definedName name="_xlnm.Print_Area" localSheetId="14">'časy stravování'!$B$2:$H$13</definedName>
    <definedName name="_xlnm.Print_Area" localSheetId="0">'ROZLOSOVÁNÍ_pátek '!$A$1:$V$28</definedName>
    <definedName name="_xlnm.Print_Area" localSheetId="11">střelkyně!$B$1:$M$99</definedName>
    <definedName name="_xlnm.Print_Area" localSheetId="1">tabulka!$A$1:$S$13</definedName>
    <definedName name="_xlnm.Print_Area" localSheetId="15">'tabulka (2)'!$A$1:$S$13</definedName>
  </definedNames>
  <calcPr calcId="125725"/>
</workbook>
</file>

<file path=xl/calcChain.xml><?xml version="1.0" encoding="utf-8"?>
<calcChain xmlns="http://schemas.openxmlformats.org/spreadsheetml/2006/main">
  <c r="C5" i="25"/>
  <c r="C88"/>
  <c r="J13" i="26"/>
  <c r="H13"/>
  <c r="G13"/>
  <c r="E13"/>
  <c r="D13"/>
  <c r="B13"/>
  <c r="A13"/>
  <c r="M12"/>
  <c r="K12"/>
  <c r="G12"/>
  <c r="E12"/>
  <c r="D12"/>
  <c r="P12" s="1"/>
  <c r="B12"/>
  <c r="A12"/>
  <c r="M11"/>
  <c r="K11"/>
  <c r="J11"/>
  <c r="H11"/>
  <c r="D11"/>
  <c r="P11" s="1"/>
  <c r="B11"/>
  <c r="A11"/>
  <c r="M10"/>
  <c r="K10"/>
  <c r="J10"/>
  <c r="H10"/>
  <c r="G10"/>
  <c r="E10"/>
  <c r="N10" s="1"/>
  <c r="A10"/>
  <c r="K9"/>
  <c r="H9"/>
  <c r="E9"/>
  <c r="B9"/>
  <c r="G7"/>
  <c r="E7"/>
  <c r="N7" s="1"/>
  <c r="P7"/>
  <c r="A7"/>
  <c r="G6"/>
  <c r="E6"/>
  <c r="D6"/>
  <c r="B6"/>
  <c r="A6"/>
  <c r="M5"/>
  <c r="K5"/>
  <c r="J5"/>
  <c r="H5"/>
  <c r="D5"/>
  <c r="P5" s="1"/>
  <c r="B5"/>
  <c r="A5"/>
  <c r="J4"/>
  <c r="H4"/>
  <c r="G4"/>
  <c r="E4"/>
  <c r="A4"/>
  <c r="K3"/>
  <c r="H3"/>
  <c r="E3"/>
  <c r="B3"/>
  <c r="D7" i="9"/>
  <c r="B7"/>
  <c r="J6" i="25"/>
  <c r="I6"/>
  <c r="F6"/>
  <c r="E6"/>
  <c r="D6"/>
  <c r="C6"/>
  <c r="B6"/>
  <c r="J45"/>
  <c r="I45"/>
  <c r="F45"/>
  <c r="E45"/>
  <c r="D45"/>
  <c r="C45"/>
  <c r="B45"/>
  <c r="J35"/>
  <c r="I35"/>
  <c r="F35"/>
  <c r="E35"/>
  <c r="D35"/>
  <c r="C35"/>
  <c r="B35"/>
  <c r="J88"/>
  <c r="I88"/>
  <c r="F88"/>
  <c r="E88"/>
  <c r="D88"/>
  <c r="B88"/>
  <c r="J87"/>
  <c r="I87"/>
  <c r="F87"/>
  <c r="E87"/>
  <c r="D87"/>
  <c r="C87"/>
  <c r="B87"/>
  <c r="J50"/>
  <c r="I50"/>
  <c r="F50"/>
  <c r="E50"/>
  <c r="D50"/>
  <c r="C50"/>
  <c r="B50"/>
  <c r="J3"/>
  <c r="I3"/>
  <c r="F3"/>
  <c r="E3"/>
  <c r="D3"/>
  <c r="C3"/>
  <c r="B3"/>
  <c r="J62"/>
  <c r="I62"/>
  <c r="F62"/>
  <c r="E62"/>
  <c r="D62"/>
  <c r="C62"/>
  <c r="B62"/>
  <c r="J17"/>
  <c r="I17"/>
  <c r="F17"/>
  <c r="E17"/>
  <c r="D17"/>
  <c r="C17"/>
  <c r="B17"/>
  <c r="J37"/>
  <c r="I37"/>
  <c r="F37"/>
  <c r="E37"/>
  <c r="D37"/>
  <c r="C37"/>
  <c r="B37"/>
  <c r="H10"/>
  <c r="G10"/>
  <c r="F10"/>
  <c r="E10"/>
  <c r="D10"/>
  <c r="C10"/>
  <c r="B10"/>
  <c r="H48"/>
  <c r="G48"/>
  <c r="F48"/>
  <c r="E48"/>
  <c r="D48"/>
  <c r="C48"/>
  <c r="B48"/>
  <c r="H86"/>
  <c r="G86"/>
  <c r="F86"/>
  <c r="E86"/>
  <c r="D86"/>
  <c r="C86"/>
  <c r="B86"/>
  <c r="H33"/>
  <c r="G33"/>
  <c r="F33"/>
  <c r="E33"/>
  <c r="D33"/>
  <c r="C33"/>
  <c r="B33"/>
  <c r="H49"/>
  <c r="G49"/>
  <c r="F49"/>
  <c r="E49"/>
  <c r="D49"/>
  <c r="C49"/>
  <c r="B49"/>
  <c r="H29"/>
  <c r="G29"/>
  <c r="F29"/>
  <c r="E29"/>
  <c r="D29"/>
  <c r="C29"/>
  <c r="B29"/>
  <c r="H28"/>
  <c r="G28"/>
  <c r="F28"/>
  <c r="E28"/>
  <c r="D28"/>
  <c r="C28"/>
  <c r="B28"/>
  <c r="H57"/>
  <c r="G57"/>
  <c r="F57"/>
  <c r="E57"/>
  <c r="D57"/>
  <c r="C57"/>
  <c r="B57"/>
  <c r="H39"/>
  <c r="G39"/>
  <c r="F39"/>
  <c r="E39"/>
  <c r="D39"/>
  <c r="B39"/>
  <c r="I85"/>
  <c r="G85"/>
  <c r="F85"/>
  <c r="E85"/>
  <c r="D85"/>
  <c r="C85"/>
  <c r="B85"/>
  <c r="I19"/>
  <c r="G19"/>
  <c r="F19"/>
  <c r="E19"/>
  <c r="D19"/>
  <c r="C19"/>
  <c r="B19"/>
  <c r="I24"/>
  <c r="G24"/>
  <c r="F24"/>
  <c r="E24"/>
  <c r="D24"/>
  <c r="C24"/>
  <c r="B24"/>
  <c r="I26"/>
  <c r="G26"/>
  <c r="F26"/>
  <c r="E26"/>
  <c r="D26"/>
  <c r="C26"/>
  <c r="B26"/>
  <c r="I47"/>
  <c r="G47"/>
  <c r="F47"/>
  <c r="E47"/>
  <c r="D47"/>
  <c r="C47"/>
  <c r="B47"/>
  <c r="I38"/>
  <c r="G38"/>
  <c r="F38"/>
  <c r="E38"/>
  <c r="D38"/>
  <c r="C38"/>
  <c r="B38"/>
  <c r="I20"/>
  <c r="G20"/>
  <c r="F20"/>
  <c r="E20"/>
  <c r="D20"/>
  <c r="C20"/>
  <c r="B20"/>
  <c r="I84"/>
  <c r="G84"/>
  <c r="F84"/>
  <c r="E84"/>
  <c r="D84"/>
  <c r="C84"/>
  <c r="B84"/>
  <c r="I27"/>
  <c r="G27"/>
  <c r="F27"/>
  <c r="E27"/>
  <c r="D27"/>
  <c r="C27"/>
  <c r="B27"/>
  <c r="I64"/>
  <c r="G64"/>
  <c r="F64"/>
  <c r="E64"/>
  <c r="D64"/>
  <c r="C64"/>
  <c r="B64"/>
  <c r="I59"/>
  <c r="G59"/>
  <c r="F59"/>
  <c r="E59"/>
  <c r="D59"/>
  <c r="C59"/>
  <c r="B59"/>
  <c r="I25"/>
  <c r="G25"/>
  <c r="F25"/>
  <c r="E25"/>
  <c r="D25"/>
  <c r="C25"/>
  <c r="B25"/>
  <c r="I43"/>
  <c r="G43"/>
  <c r="F43"/>
  <c r="E43"/>
  <c r="D43"/>
  <c r="C43"/>
  <c r="B43"/>
  <c r="J51"/>
  <c r="H51"/>
  <c r="F51"/>
  <c r="E51"/>
  <c r="D51"/>
  <c r="C51"/>
  <c r="B51"/>
  <c r="J31"/>
  <c r="H31"/>
  <c r="F31"/>
  <c r="E31"/>
  <c r="D31"/>
  <c r="C31"/>
  <c r="B31"/>
  <c r="J7"/>
  <c r="H7"/>
  <c r="F7"/>
  <c r="E7"/>
  <c r="D7"/>
  <c r="C7"/>
  <c r="B7"/>
  <c r="J5"/>
  <c r="H5"/>
  <c r="F5"/>
  <c r="E5"/>
  <c r="D5"/>
  <c r="B5"/>
  <c r="J52"/>
  <c r="H52"/>
  <c r="F52"/>
  <c r="E52"/>
  <c r="D52"/>
  <c r="C52"/>
  <c r="B52"/>
  <c r="J74"/>
  <c r="H74"/>
  <c r="F74"/>
  <c r="E74"/>
  <c r="D74"/>
  <c r="C74"/>
  <c r="B74"/>
  <c r="J15"/>
  <c r="H15"/>
  <c r="F15"/>
  <c r="E15"/>
  <c r="D15"/>
  <c r="C15"/>
  <c r="B15"/>
  <c r="J40"/>
  <c r="H40"/>
  <c r="F40"/>
  <c r="E40"/>
  <c r="D40"/>
  <c r="C40"/>
  <c r="B40"/>
  <c r="I68"/>
  <c r="G68"/>
  <c r="F68"/>
  <c r="E68"/>
  <c r="D68"/>
  <c r="C68"/>
  <c r="B68"/>
  <c r="I8"/>
  <c r="G8"/>
  <c r="F8"/>
  <c r="E8"/>
  <c r="D8"/>
  <c r="C8"/>
  <c r="B8"/>
  <c r="I83"/>
  <c r="G83"/>
  <c r="F83"/>
  <c r="E83"/>
  <c r="D83"/>
  <c r="C83"/>
  <c r="B83"/>
  <c r="I67"/>
  <c r="G67"/>
  <c r="F67"/>
  <c r="E67"/>
  <c r="D67"/>
  <c r="C67"/>
  <c r="B67"/>
  <c r="I66"/>
  <c r="G66"/>
  <c r="F66"/>
  <c r="E66"/>
  <c r="D66"/>
  <c r="C66"/>
  <c r="B66"/>
  <c r="I82"/>
  <c r="G82"/>
  <c r="F82"/>
  <c r="E82"/>
  <c r="D82"/>
  <c r="C82"/>
  <c r="B82"/>
  <c r="I13"/>
  <c r="G13"/>
  <c r="F13"/>
  <c r="E13"/>
  <c r="D13"/>
  <c r="C13"/>
  <c r="B13"/>
  <c r="I61"/>
  <c r="G61"/>
  <c r="F61"/>
  <c r="E61"/>
  <c r="D61"/>
  <c r="C61"/>
  <c r="B61"/>
  <c r="I30"/>
  <c r="G30"/>
  <c r="F30"/>
  <c r="E30"/>
  <c r="D30"/>
  <c r="C30"/>
  <c r="B30"/>
  <c r="I54"/>
  <c r="G54"/>
  <c r="F54"/>
  <c r="E54"/>
  <c r="D54"/>
  <c r="C54"/>
  <c r="B54"/>
  <c r="I21"/>
  <c r="G21"/>
  <c r="F21"/>
  <c r="E21"/>
  <c r="D21"/>
  <c r="C21"/>
  <c r="B21"/>
  <c r="I81"/>
  <c r="G81"/>
  <c r="F81"/>
  <c r="E81"/>
  <c r="D81"/>
  <c r="C81"/>
  <c r="B81"/>
  <c r="I80"/>
  <c r="G80"/>
  <c r="F80"/>
  <c r="E80"/>
  <c r="D80"/>
  <c r="C80"/>
  <c r="B80"/>
  <c r="J60"/>
  <c r="H60"/>
  <c r="F60"/>
  <c r="E60"/>
  <c r="D60"/>
  <c r="C60"/>
  <c r="B60"/>
  <c r="J11"/>
  <c r="H11"/>
  <c r="F11"/>
  <c r="E11"/>
  <c r="D11"/>
  <c r="C11"/>
  <c r="B11"/>
  <c r="J79"/>
  <c r="H79"/>
  <c r="F79"/>
  <c r="E79"/>
  <c r="D79"/>
  <c r="C79"/>
  <c r="B79"/>
  <c r="J36"/>
  <c r="H36"/>
  <c r="F36"/>
  <c r="E36"/>
  <c r="D36"/>
  <c r="C36"/>
  <c r="B36"/>
  <c r="J34"/>
  <c r="H34"/>
  <c r="F34"/>
  <c r="E34"/>
  <c r="D34"/>
  <c r="C34"/>
  <c r="B34"/>
  <c r="J78"/>
  <c r="H78"/>
  <c r="F78"/>
  <c r="E78"/>
  <c r="D78"/>
  <c r="C78"/>
  <c r="B78"/>
  <c r="J4"/>
  <c r="H4"/>
  <c r="F4"/>
  <c r="E4"/>
  <c r="D4"/>
  <c r="C4"/>
  <c r="B4"/>
  <c r="J44"/>
  <c r="H44"/>
  <c r="F44"/>
  <c r="E44"/>
  <c r="D44"/>
  <c r="C44"/>
  <c r="B44"/>
  <c r="J72"/>
  <c r="H72"/>
  <c r="F72"/>
  <c r="E72"/>
  <c r="D72"/>
  <c r="C72"/>
  <c r="B72"/>
  <c r="J22"/>
  <c r="G22"/>
  <c r="F22"/>
  <c r="E22"/>
  <c r="D22"/>
  <c r="C22"/>
  <c r="B22"/>
  <c r="J71"/>
  <c r="G71"/>
  <c r="F71"/>
  <c r="E71"/>
  <c r="D71"/>
  <c r="C71"/>
  <c r="B71"/>
  <c r="J16"/>
  <c r="G16"/>
  <c r="F16"/>
  <c r="E16"/>
  <c r="D16"/>
  <c r="C16"/>
  <c r="B16"/>
  <c r="J12"/>
  <c r="G12"/>
  <c r="F12"/>
  <c r="E12"/>
  <c r="D12"/>
  <c r="C12"/>
  <c r="B12"/>
  <c r="J77"/>
  <c r="G77"/>
  <c r="F77"/>
  <c r="E77"/>
  <c r="D77"/>
  <c r="C77"/>
  <c r="B77"/>
  <c r="J41"/>
  <c r="G41"/>
  <c r="F41"/>
  <c r="E41"/>
  <c r="D41"/>
  <c r="C41"/>
  <c r="B41"/>
  <c r="J73"/>
  <c r="G73"/>
  <c r="F73"/>
  <c r="E73"/>
  <c r="D73"/>
  <c r="C73"/>
  <c r="B73"/>
  <c r="J65"/>
  <c r="G65"/>
  <c r="F65"/>
  <c r="E65"/>
  <c r="D65"/>
  <c r="C65"/>
  <c r="B65"/>
  <c r="J55"/>
  <c r="G55"/>
  <c r="F55"/>
  <c r="E55"/>
  <c r="D55"/>
  <c r="C55"/>
  <c r="B55"/>
  <c r="J56"/>
  <c r="G56"/>
  <c r="F56"/>
  <c r="E56"/>
  <c r="D56"/>
  <c r="C56"/>
  <c r="B56"/>
  <c r="J14"/>
  <c r="G14"/>
  <c r="F14"/>
  <c r="E14"/>
  <c r="D14"/>
  <c r="C14"/>
  <c r="B14"/>
  <c r="J46"/>
  <c r="G46"/>
  <c r="F46"/>
  <c r="E46"/>
  <c r="D46"/>
  <c r="C46"/>
  <c r="B46"/>
  <c r="I76"/>
  <c r="H76"/>
  <c r="F76"/>
  <c r="E76"/>
  <c r="D76"/>
  <c r="C76"/>
  <c r="B76"/>
  <c r="I9"/>
  <c r="H9"/>
  <c r="F9"/>
  <c r="E9"/>
  <c r="D9"/>
  <c r="C9"/>
  <c r="B9"/>
  <c r="I70"/>
  <c r="H70"/>
  <c r="F70"/>
  <c r="E70"/>
  <c r="D70"/>
  <c r="C70"/>
  <c r="B70"/>
  <c r="I63"/>
  <c r="H63"/>
  <c r="F63"/>
  <c r="E63"/>
  <c r="D63"/>
  <c r="C63"/>
  <c r="B63"/>
  <c r="I42"/>
  <c r="H42"/>
  <c r="F42"/>
  <c r="E42"/>
  <c r="D42"/>
  <c r="C42"/>
  <c r="B42"/>
  <c r="I75"/>
  <c r="H75"/>
  <c r="F75"/>
  <c r="E75"/>
  <c r="D75"/>
  <c r="C75"/>
  <c r="B75"/>
  <c r="I58"/>
  <c r="H58"/>
  <c r="F58"/>
  <c r="E58"/>
  <c r="D58"/>
  <c r="C58"/>
  <c r="B58"/>
  <c r="I18"/>
  <c r="H18"/>
  <c r="F18"/>
  <c r="E18"/>
  <c r="D18"/>
  <c r="C18"/>
  <c r="B18"/>
  <c r="I23"/>
  <c r="H23"/>
  <c r="F23"/>
  <c r="E23"/>
  <c r="D23"/>
  <c r="C23"/>
  <c r="B23"/>
  <c r="I32"/>
  <c r="H32"/>
  <c r="F32"/>
  <c r="E32"/>
  <c r="D32"/>
  <c r="C32"/>
  <c r="B32"/>
  <c r="I53"/>
  <c r="H53"/>
  <c r="F53"/>
  <c r="E53"/>
  <c r="D53"/>
  <c r="C53"/>
  <c r="B53"/>
  <c r="I69"/>
  <c r="H69"/>
  <c r="F69"/>
  <c r="E69"/>
  <c r="D69"/>
  <c r="C69"/>
  <c r="B69"/>
  <c r="K18" i="22"/>
  <c r="K61"/>
  <c r="K96"/>
  <c r="K109"/>
  <c r="K113"/>
  <c r="E6" i="21"/>
  <c r="I6"/>
  <c r="M6"/>
  <c r="M11" i="9"/>
  <c r="K11"/>
  <c r="G13"/>
  <c r="E13"/>
  <c r="G12"/>
  <c r="E12"/>
  <c r="J11"/>
  <c r="H11"/>
  <c r="D12"/>
  <c r="B12"/>
  <c r="D13"/>
  <c r="P13" s="1"/>
  <c r="B13"/>
  <c r="M10"/>
  <c r="K10"/>
  <c r="J10"/>
  <c r="H10"/>
  <c r="K5"/>
  <c r="M5"/>
  <c r="G7"/>
  <c r="P7" s="1"/>
  <c r="E7"/>
  <c r="E6"/>
  <c r="G6"/>
  <c r="J5"/>
  <c r="H5"/>
  <c r="N7"/>
  <c r="M4"/>
  <c r="K4"/>
  <c r="D6"/>
  <c r="B6"/>
  <c r="J4"/>
  <c r="H4"/>
  <c r="J7"/>
  <c r="H7"/>
  <c r="M6"/>
  <c r="K6"/>
  <c r="M12"/>
  <c r="H13"/>
  <c r="J13"/>
  <c r="K12"/>
  <c r="D5"/>
  <c r="E4"/>
  <c r="G4"/>
  <c r="B5"/>
  <c r="E10"/>
  <c r="D11"/>
  <c r="P11" s="1"/>
  <c r="G10"/>
  <c r="B11"/>
  <c r="N11" s="1"/>
  <c r="K9"/>
  <c r="A13"/>
  <c r="H9"/>
  <c r="A12"/>
  <c r="A11"/>
  <c r="E9"/>
  <c r="A10"/>
  <c r="B9"/>
  <c r="B3"/>
  <c r="E3"/>
  <c r="H3"/>
  <c r="K3"/>
  <c r="A7"/>
  <c r="A6"/>
  <c r="A5"/>
  <c r="A4"/>
  <c r="G25" i="7"/>
  <c r="E25"/>
  <c r="E23"/>
  <c r="G22"/>
  <c r="E22"/>
  <c r="G19"/>
  <c r="E19"/>
  <c r="G18"/>
  <c r="E18"/>
  <c r="G17"/>
  <c r="E17"/>
  <c r="E6" i="20"/>
  <c r="L52" i="24"/>
  <c r="J52"/>
  <c r="I52"/>
  <c r="G52"/>
  <c r="F52"/>
  <c r="E52"/>
  <c r="D52"/>
  <c r="C52"/>
  <c r="B52"/>
  <c r="L90"/>
  <c r="J90"/>
  <c r="I90"/>
  <c r="G90"/>
  <c r="F90"/>
  <c r="E90"/>
  <c r="D90"/>
  <c r="C90"/>
  <c r="B90"/>
  <c r="L46"/>
  <c r="J46"/>
  <c r="I46"/>
  <c r="G46"/>
  <c r="F46"/>
  <c r="E46"/>
  <c r="D46"/>
  <c r="C46"/>
  <c r="B46"/>
  <c r="L59"/>
  <c r="J59"/>
  <c r="I59"/>
  <c r="G59"/>
  <c r="F59"/>
  <c r="E59"/>
  <c r="D59"/>
  <c r="C59"/>
  <c r="B59"/>
  <c r="L38"/>
  <c r="J38"/>
  <c r="I38"/>
  <c r="G38"/>
  <c r="F38"/>
  <c r="E38"/>
  <c r="D38"/>
  <c r="C38"/>
  <c r="B38"/>
  <c r="L53"/>
  <c r="J53"/>
  <c r="I53"/>
  <c r="G53"/>
  <c r="F53"/>
  <c r="E53"/>
  <c r="D53"/>
  <c r="C53"/>
  <c r="B53"/>
  <c r="L10"/>
  <c r="J10"/>
  <c r="F10"/>
  <c r="E10"/>
  <c r="D10"/>
  <c r="C10"/>
  <c r="B10"/>
  <c r="L67"/>
  <c r="J67"/>
  <c r="I67"/>
  <c r="G67"/>
  <c r="F67"/>
  <c r="E67"/>
  <c r="D67"/>
  <c r="C67"/>
  <c r="B67"/>
  <c r="L30"/>
  <c r="J30"/>
  <c r="F30"/>
  <c r="E30"/>
  <c r="D30"/>
  <c r="C30"/>
  <c r="B30"/>
  <c r="L43"/>
  <c r="J43"/>
  <c r="I43"/>
  <c r="G43"/>
  <c r="F43"/>
  <c r="E43"/>
  <c r="D43"/>
  <c r="C43"/>
  <c r="B43"/>
  <c r="L27"/>
  <c r="J27"/>
  <c r="F27"/>
  <c r="E27"/>
  <c r="D27"/>
  <c r="C27"/>
  <c r="B27"/>
  <c r="L88"/>
  <c r="J88"/>
  <c r="I88"/>
  <c r="G88"/>
  <c r="F88"/>
  <c r="E88"/>
  <c r="D88"/>
  <c r="C88"/>
  <c r="B88"/>
  <c r="L79"/>
  <c r="J79"/>
  <c r="I79"/>
  <c r="G79"/>
  <c r="F79"/>
  <c r="E79"/>
  <c r="D79"/>
  <c r="C79"/>
  <c r="B79"/>
  <c r="L85"/>
  <c r="J85"/>
  <c r="I85"/>
  <c r="G85"/>
  <c r="F85"/>
  <c r="E85"/>
  <c r="D85"/>
  <c r="C85"/>
  <c r="B85"/>
  <c r="L94"/>
  <c r="J94"/>
  <c r="I94"/>
  <c r="G94"/>
  <c r="F94"/>
  <c r="E94"/>
  <c r="D94"/>
  <c r="C94"/>
  <c r="B94"/>
  <c r="L77"/>
  <c r="J77"/>
  <c r="I77"/>
  <c r="G77"/>
  <c r="F77"/>
  <c r="E77"/>
  <c r="D77"/>
  <c r="C77"/>
  <c r="B77"/>
  <c r="L60"/>
  <c r="J60"/>
  <c r="I60"/>
  <c r="G60"/>
  <c r="F60"/>
  <c r="E60"/>
  <c r="D60"/>
  <c r="C60"/>
  <c r="B60"/>
  <c r="L78"/>
  <c r="J78"/>
  <c r="I78"/>
  <c r="G78"/>
  <c r="F78"/>
  <c r="E78"/>
  <c r="D78"/>
  <c r="C78"/>
  <c r="B78"/>
  <c r="L76"/>
  <c r="J76"/>
  <c r="I76"/>
  <c r="G76"/>
  <c r="F76"/>
  <c r="E76"/>
  <c r="D76"/>
  <c r="C76"/>
  <c r="B76"/>
  <c r="L49"/>
  <c r="J49"/>
  <c r="I49"/>
  <c r="G49"/>
  <c r="F49"/>
  <c r="E49"/>
  <c r="D49"/>
  <c r="C49"/>
  <c r="B49"/>
  <c r="I13"/>
  <c r="G13"/>
  <c r="F13"/>
  <c r="E13"/>
  <c r="D13"/>
  <c r="C13"/>
  <c r="B13"/>
  <c r="I12"/>
  <c r="G12"/>
  <c r="F12"/>
  <c r="E12"/>
  <c r="D12"/>
  <c r="C12"/>
  <c r="B12"/>
  <c r="L35"/>
  <c r="J35"/>
  <c r="I35"/>
  <c r="G35"/>
  <c r="F35"/>
  <c r="E35"/>
  <c r="D35"/>
  <c r="C35"/>
  <c r="B35"/>
  <c r="L81"/>
  <c r="J81"/>
  <c r="I81"/>
  <c r="G81"/>
  <c r="F81"/>
  <c r="E81"/>
  <c r="D81"/>
  <c r="C81"/>
  <c r="B81"/>
  <c r="L42"/>
  <c r="J42"/>
  <c r="I42"/>
  <c r="G42"/>
  <c r="F42"/>
  <c r="E42"/>
  <c r="D42"/>
  <c r="C42"/>
  <c r="B42"/>
  <c r="L44"/>
  <c r="J44"/>
  <c r="I44"/>
  <c r="G44"/>
  <c r="F44"/>
  <c r="E44"/>
  <c r="D44"/>
  <c r="C44"/>
  <c r="B44"/>
  <c r="L40"/>
  <c r="J40"/>
  <c r="I40"/>
  <c r="G40"/>
  <c r="F40"/>
  <c r="E40"/>
  <c r="D40"/>
  <c r="C40"/>
  <c r="B40"/>
  <c r="L37"/>
  <c r="J37"/>
  <c r="I37"/>
  <c r="G37"/>
  <c r="F37"/>
  <c r="E37"/>
  <c r="D37"/>
  <c r="B37"/>
  <c r="L56"/>
  <c r="J56"/>
  <c r="I56"/>
  <c r="G56"/>
  <c r="F56"/>
  <c r="E56"/>
  <c r="D56"/>
  <c r="C56"/>
  <c r="B56"/>
  <c r="L91"/>
  <c r="J91"/>
  <c r="I91"/>
  <c r="G91"/>
  <c r="F91"/>
  <c r="E91"/>
  <c r="D91"/>
  <c r="C91"/>
  <c r="B91"/>
  <c r="J16"/>
  <c r="G16"/>
  <c r="F16"/>
  <c r="E16"/>
  <c r="D16"/>
  <c r="C16"/>
  <c r="B16"/>
  <c r="L64"/>
  <c r="J64"/>
  <c r="I64"/>
  <c r="G64"/>
  <c r="F64"/>
  <c r="E64"/>
  <c r="D64"/>
  <c r="C64"/>
  <c r="B64"/>
  <c r="J18"/>
  <c r="G18"/>
  <c r="F18"/>
  <c r="E18"/>
  <c r="D18"/>
  <c r="C18"/>
  <c r="B18"/>
  <c r="J9"/>
  <c r="G9"/>
  <c r="F9"/>
  <c r="E9"/>
  <c r="D9"/>
  <c r="C9"/>
  <c r="B9"/>
  <c r="L75"/>
  <c r="J75"/>
  <c r="I75"/>
  <c r="G75"/>
  <c r="F75"/>
  <c r="E75"/>
  <c r="D75"/>
  <c r="C75"/>
  <c r="B75"/>
  <c r="L54"/>
  <c r="J54"/>
  <c r="I54"/>
  <c r="G54"/>
  <c r="F54"/>
  <c r="E54"/>
  <c r="D54"/>
  <c r="C54"/>
  <c r="B54"/>
  <c r="L36"/>
  <c r="J36"/>
  <c r="I36"/>
  <c r="G36"/>
  <c r="F36"/>
  <c r="E36"/>
  <c r="D36"/>
  <c r="C36"/>
  <c r="B36"/>
  <c r="L96"/>
  <c r="J96"/>
  <c r="I96"/>
  <c r="G96"/>
  <c r="F96"/>
  <c r="E96"/>
  <c r="D96"/>
  <c r="C96"/>
  <c r="B96"/>
  <c r="L98"/>
  <c r="J98"/>
  <c r="I98"/>
  <c r="G98"/>
  <c r="F98"/>
  <c r="E98"/>
  <c r="D98"/>
  <c r="C98"/>
  <c r="B98"/>
  <c r="L29"/>
  <c r="I29"/>
  <c r="F29"/>
  <c r="E29"/>
  <c r="D29"/>
  <c r="C29"/>
  <c r="B29"/>
  <c r="L41"/>
  <c r="J41"/>
  <c r="I41"/>
  <c r="G41"/>
  <c r="F41"/>
  <c r="E41"/>
  <c r="D41"/>
  <c r="C41"/>
  <c r="B41"/>
  <c r="L62"/>
  <c r="J62"/>
  <c r="I62"/>
  <c r="G62"/>
  <c r="F62"/>
  <c r="E62"/>
  <c r="D62"/>
  <c r="C62"/>
  <c r="B62"/>
  <c r="L87"/>
  <c r="J87"/>
  <c r="I87"/>
  <c r="G87"/>
  <c r="F87"/>
  <c r="E87"/>
  <c r="D87"/>
  <c r="C87"/>
  <c r="B87"/>
  <c r="L58"/>
  <c r="J58"/>
  <c r="I58"/>
  <c r="G58"/>
  <c r="F58"/>
  <c r="E58"/>
  <c r="D58"/>
  <c r="C58"/>
  <c r="B58"/>
  <c r="L89"/>
  <c r="J89"/>
  <c r="I89"/>
  <c r="G89"/>
  <c r="F89"/>
  <c r="E89"/>
  <c r="D89"/>
  <c r="C89"/>
  <c r="B89"/>
  <c r="L14"/>
  <c r="I14"/>
  <c r="F14"/>
  <c r="E14"/>
  <c r="D14"/>
  <c r="C14"/>
  <c r="B14"/>
  <c r="L68"/>
  <c r="J68"/>
  <c r="I68"/>
  <c r="G68"/>
  <c r="F68"/>
  <c r="E68"/>
  <c r="D68"/>
  <c r="C68"/>
  <c r="B68"/>
  <c r="L70"/>
  <c r="J70"/>
  <c r="I70"/>
  <c r="G70"/>
  <c r="F70"/>
  <c r="E70"/>
  <c r="D70"/>
  <c r="C70"/>
  <c r="B70"/>
  <c r="L39"/>
  <c r="J39"/>
  <c r="I39"/>
  <c r="G39"/>
  <c r="F39"/>
  <c r="E39"/>
  <c r="D39"/>
  <c r="C39"/>
  <c r="B39"/>
  <c r="L21"/>
  <c r="I21"/>
  <c r="F21"/>
  <c r="E21"/>
  <c r="D21"/>
  <c r="C21"/>
  <c r="B21"/>
  <c r="L22"/>
  <c r="I22"/>
  <c r="F22"/>
  <c r="E22"/>
  <c r="D22"/>
  <c r="C22"/>
  <c r="B22"/>
  <c r="L95"/>
  <c r="J95"/>
  <c r="I95"/>
  <c r="G95"/>
  <c r="F95"/>
  <c r="E95"/>
  <c r="D95"/>
  <c r="C95"/>
  <c r="B95"/>
  <c r="J28"/>
  <c r="G28"/>
  <c r="F28"/>
  <c r="E28"/>
  <c r="D28"/>
  <c r="C28"/>
  <c r="B28"/>
  <c r="L33"/>
  <c r="J33"/>
  <c r="G33"/>
  <c r="F33"/>
  <c r="E33"/>
  <c r="D33"/>
  <c r="C33"/>
  <c r="B33"/>
  <c r="L34"/>
  <c r="J34"/>
  <c r="G34"/>
  <c r="F34"/>
  <c r="E34"/>
  <c r="D34"/>
  <c r="C34"/>
  <c r="B34"/>
  <c r="L48"/>
  <c r="J48"/>
  <c r="I48"/>
  <c r="G48"/>
  <c r="F48"/>
  <c r="E48"/>
  <c r="D48"/>
  <c r="C48"/>
  <c r="B48"/>
  <c r="J4"/>
  <c r="G4"/>
  <c r="F4"/>
  <c r="E4"/>
  <c r="D4"/>
  <c r="C4"/>
  <c r="B4"/>
  <c r="J25"/>
  <c r="G25"/>
  <c r="F25"/>
  <c r="E25"/>
  <c r="D25"/>
  <c r="C25"/>
  <c r="B25"/>
  <c r="J3"/>
  <c r="G3"/>
  <c r="F3"/>
  <c r="E3"/>
  <c r="D3"/>
  <c r="C3"/>
  <c r="B3"/>
  <c r="J5"/>
  <c r="G5"/>
  <c r="F5"/>
  <c r="E5"/>
  <c r="D5"/>
  <c r="C5"/>
  <c r="B5"/>
  <c r="L73"/>
  <c r="J73"/>
  <c r="I73"/>
  <c r="G73"/>
  <c r="F73"/>
  <c r="E73"/>
  <c r="D73"/>
  <c r="C73"/>
  <c r="B73"/>
  <c r="L7"/>
  <c r="I7"/>
  <c r="F7"/>
  <c r="E7"/>
  <c r="D7"/>
  <c r="C7"/>
  <c r="B7"/>
  <c r="L24"/>
  <c r="I24"/>
  <c r="F24"/>
  <c r="E24"/>
  <c r="D24"/>
  <c r="C24"/>
  <c r="B24"/>
  <c r="L19"/>
  <c r="I19"/>
  <c r="F19"/>
  <c r="E19"/>
  <c r="D19"/>
  <c r="C19"/>
  <c r="B19"/>
  <c r="L80"/>
  <c r="J80"/>
  <c r="I80"/>
  <c r="G80"/>
  <c r="F80"/>
  <c r="E80"/>
  <c r="D80"/>
  <c r="C80"/>
  <c r="B80"/>
  <c r="L74"/>
  <c r="J74"/>
  <c r="I74"/>
  <c r="G74"/>
  <c r="F74"/>
  <c r="E74"/>
  <c r="D74"/>
  <c r="C74"/>
  <c r="B74"/>
  <c r="L99"/>
  <c r="J99"/>
  <c r="I99"/>
  <c r="G99"/>
  <c r="F99"/>
  <c r="E99"/>
  <c r="D99"/>
  <c r="C99"/>
  <c r="B99"/>
  <c r="L6"/>
  <c r="I6"/>
  <c r="F6"/>
  <c r="E6"/>
  <c r="D6"/>
  <c r="C6"/>
  <c r="B6"/>
  <c r="L11"/>
  <c r="G11"/>
  <c r="F11"/>
  <c r="E11"/>
  <c r="D11"/>
  <c r="C11"/>
  <c r="B11"/>
  <c r="L92"/>
  <c r="J92"/>
  <c r="I92"/>
  <c r="G92"/>
  <c r="F92"/>
  <c r="E92"/>
  <c r="D92"/>
  <c r="C92"/>
  <c r="B92"/>
  <c r="L47"/>
  <c r="J47"/>
  <c r="I47"/>
  <c r="G47"/>
  <c r="F47"/>
  <c r="E47"/>
  <c r="D47"/>
  <c r="C47"/>
  <c r="B47"/>
  <c r="L55"/>
  <c r="J55"/>
  <c r="I55"/>
  <c r="G55"/>
  <c r="F55"/>
  <c r="E55"/>
  <c r="D55"/>
  <c r="C55"/>
  <c r="B55"/>
  <c r="L84"/>
  <c r="J84"/>
  <c r="I84"/>
  <c r="G84"/>
  <c r="F84"/>
  <c r="E84"/>
  <c r="D84"/>
  <c r="C84"/>
  <c r="B84"/>
  <c r="L82"/>
  <c r="J82"/>
  <c r="I82"/>
  <c r="G82"/>
  <c r="F82"/>
  <c r="E82"/>
  <c r="D82"/>
  <c r="C82"/>
  <c r="B82"/>
  <c r="L86"/>
  <c r="J86"/>
  <c r="I86"/>
  <c r="G86"/>
  <c r="F86"/>
  <c r="E86"/>
  <c r="D86"/>
  <c r="C86"/>
  <c r="B86"/>
  <c r="L66"/>
  <c r="J66"/>
  <c r="I66"/>
  <c r="G66"/>
  <c r="F66"/>
  <c r="E66"/>
  <c r="D66"/>
  <c r="C66"/>
  <c r="B66"/>
  <c r="L20"/>
  <c r="G20"/>
  <c r="F20"/>
  <c r="E20"/>
  <c r="D20"/>
  <c r="C20"/>
  <c r="B20"/>
  <c r="L15"/>
  <c r="G15"/>
  <c r="F15"/>
  <c r="E15"/>
  <c r="D15"/>
  <c r="C15"/>
  <c r="B15"/>
  <c r="L32"/>
  <c r="G32"/>
  <c r="F32"/>
  <c r="E32"/>
  <c r="D32"/>
  <c r="C32"/>
  <c r="B32"/>
  <c r="L31"/>
  <c r="G31"/>
  <c r="F31"/>
  <c r="E31"/>
  <c r="D31"/>
  <c r="C31"/>
  <c r="B31"/>
  <c r="L26"/>
  <c r="G26"/>
  <c r="F26"/>
  <c r="E26"/>
  <c r="D26"/>
  <c r="C26"/>
  <c r="B26"/>
  <c r="L23"/>
  <c r="G23"/>
  <c r="F23"/>
  <c r="E23"/>
  <c r="D23"/>
  <c r="C23"/>
  <c r="B23"/>
  <c r="L93"/>
  <c r="J93"/>
  <c r="I93"/>
  <c r="G93"/>
  <c r="F93"/>
  <c r="E93"/>
  <c r="D93"/>
  <c r="C93"/>
  <c r="B93"/>
  <c r="L63"/>
  <c r="J63"/>
  <c r="I63"/>
  <c r="G63"/>
  <c r="F63"/>
  <c r="E63"/>
  <c r="D63"/>
  <c r="C63"/>
  <c r="B63"/>
  <c r="J8"/>
  <c r="I8"/>
  <c r="F8"/>
  <c r="E8"/>
  <c r="D8"/>
  <c r="C8"/>
  <c r="B8"/>
  <c r="L83"/>
  <c r="J83"/>
  <c r="I83"/>
  <c r="G83"/>
  <c r="F83"/>
  <c r="E83"/>
  <c r="D83"/>
  <c r="C83"/>
  <c r="B83"/>
  <c r="L50"/>
  <c r="J50"/>
  <c r="I50"/>
  <c r="G50"/>
  <c r="F50"/>
  <c r="E50"/>
  <c r="D50"/>
  <c r="C50"/>
  <c r="B50"/>
  <c r="L71"/>
  <c r="J71"/>
  <c r="I71"/>
  <c r="G71"/>
  <c r="F71"/>
  <c r="E71"/>
  <c r="D71"/>
  <c r="C71"/>
  <c r="B71"/>
  <c r="L51"/>
  <c r="J51"/>
  <c r="I51"/>
  <c r="G51"/>
  <c r="F51"/>
  <c r="E51"/>
  <c r="D51"/>
  <c r="C51"/>
  <c r="B51"/>
  <c r="L45"/>
  <c r="J45"/>
  <c r="I45"/>
  <c r="G45"/>
  <c r="F45"/>
  <c r="E45"/>
  <c r="D45"/>
  <c r="C45"/>
  <c r="B45"/>
  <c r="L61"/>
  <c r="J61"/>
  <c r="I61"/>
  <c r="G61"/>
  <c r="F61"/>
  <c r="E61"/>
  <c r="D61"/>
  <c r="C61"/>
  <c r="B61"/>
  <c r="L57"/>
  <c r="J57"/>
  <c r="I57"/>
  <c r="G57"/>
  <c r="F57"/>
  <c r="E57"/>
  <c r="D57"/>
  <c r="C57"/>
  <c r="B57"/>
  <c r="L65"/>
  <c r="J65"/>
  <c r="I65"/>
  <c r="G65"/>
  <c r="F65"/>
  <c r="E65"/>
  <c r="D65"/>
  <c r="C65"/>
  <c r="B65"/>
  <c r="L69"/>
  <c r="J69"/>
  <c r="I69"/>
  <c r="G69"/>
  <c r="F69"/>
  <c r="E69"/>
  <c r="D69"/>
  <c r="C69"/>
  <c r="B69"/>
  <c r="L72"/>
  <c r="J72"/>
  <c r="I72"/>
  <c r="G72"/>
  <c r="F72"/>
  <c r="E72"/>
  <c r="D72"/>
  <c r="C72"/>
  <c r="B72"/>
  <c r="J17"/>
  <c r="I17"/>
  <c r="F17"/>
  <c r="E17"/>
  <c r="D17"/>
  <c r="C17"/>
  <c r="B17"/>
  <c r="L97"/>
  <c r="J97"/>
  <c r="I97"/>
  <c r="G97"/>
  <c r="F97"/>
  <c r="E97"/>
  <c r="D97"/>
  <c r="C97"/>
  <c r="B97"/>
  <c r="C115" i="22"/>
  <c r="C116"/>
  <c r="C117"/>
  <c r="C118"/>
  <c r="C119"/>
  <c r="C120"/>
  <c r="C121"/>
  <c r="C122"/>
  <c r="C123"/>
  <c r="C124"/>
  <c r="C125"/>
  <c r="C126"/>
  <c r="C127"/>
  <c r="C128"/>
  <c r="C129"/>
  <c r="C114"/>
  <c r="C98" s="1"/>
  <c r="B12" i="23"/>
  <c r="B6" i="21"/>
  <c r="B11" i="23"/>
  <c r="B6" i="20"/>
  <c r="B10" i="23"/>
  <c r="B6" i="19"/>
  <c r="B9" i="23"/>
  <c r="B6" i="18"/>
  <c r="B8" i="23"/>
  <c r="B6" i="17"/>
  <c r="B7" i="23"/>
  <c r="B6" i="16"/>
  <c r="B6" i="23"/>
  <c r="B6" i="15"/>
  <c r="B5" i="23"/>
  <c r="D115" i="22"/>
  <c r="D116"/>
  <c r="D117"/>
  <c r="D118"/>
  <c r="D119"/>
  <c r="D120"/>
  <c r="D121"/>
  <c r="D122"/>
  <c r="D123"/>
  <c r="D124"/>
  <c r="D125"/>
  <c r="D126"/>
  <c r="D127"/>
  <c r="D128"/>
  <c r="D129"/>
  <c r="B115"/>
  <c r="B116"/>
  <c r="B117"/>
  <c r="B118"/>
  <c r="B119"/>
  <c r="B120"/>
  <c r="B121"/>
  <c r="B122"/>
  <c r="B123"/>
  <c r="B124"/>
  <c r="B125"/>
  <c r="B126"/>
  <c r="B127"/>
  <c r="B128"/>
  <c r="B129"/>
  <c r="D113"/>
  <c r="D99"/>
  <c r="D100"/>
  <c r="D101"/>
  <c r="D102"/>
  <c r="D103"/>
  <c r="D104"/>
  <c r="D105"/>
  <c r="D106"/>
  <c r="D107"/>
  <c r="D108"/>
  <c r="D109"/>
  <c r="D110"/>
  <c r="D111"/>
  <c r="D112"/>
  <c r="C99"/>
  <c r="C100"/>
  <c r="C101"/>
  <c r="C102"/>
  <c r="C103"/>
  <c r="C104"/>
  <c r="C105"/>
  <c r="C106"/>
  <c r="C107"/>
  <c r="C108"/>
  <c r="C109"/>
  <c r="C110"/>
  <c r="C111"/>
  <c r="C112"/>
  <c r="C113"/>
  <c r="B99"/>
  <c r="B100"/>
  <c r="B101"/>
  <c r="B102"/>
  <c r="B103"/>
  <c r="B104"/>
  <c r="B105"/>
  <c r="B106"/>
  <c r="B107"/>
  <c r="B108"/>
  <c r="B109"/>
  <c r="B110"/>
  <c r="B111"/>
  <c r="B112"/>
  <c r="B113"/>
  <c r="D83"/>
  <c r="D84"/>
  <c r="D85"/>
  <c r="D86"/>
  <c r="D87"/>
  <c r="D88"/>
  <c r="D89"/>
  <c r="D90"/>
  <c r="D91"/>
  <c r="D92"/>
  <c r="D93"/>
  <c r="D94"/>
  <c r="D95"/>
  <c r="D96"/>
  <c r="D97"/>
  <c r="C83"/>
  <c r="C84"/>
  <c r="C85"/>
  <c r="C86"/>
  <c r="C87"/>
  <c r="C88"/>
  <c r="C89"/>
  <c r="C90"/>
  <c r="C91"/>
  <c r="C92"/>
  <c r="C93"/>
  <c r="C94"/>
  <c r="C95"/>
  <c r="C96"/>
  <c r="C97"/>
  <c r="B83"/>
  <c r="B84"/>
  <c r="B85"/>
  <c r="B86"/>
  <c r="B87"/>
  <c r="B88"/>
  <c r="B89"/>
  <c r="B90"/>
  <c r="B91"/>
  <c r="B92"/>
  <c r="B93"/>
  <c r="B94"/>
  <c r="B95"/>
  <c r="B96"/>
  <c r="B97"/>
  <c r="C81"/>
  <c r="D67"/>
  <c r="D68"/>
  <c r="D69"/>
  <c r="D70"/>
  <c r="D71"/>
  <c r="D72"/>
  <c r="D73"/>
  <c r="D74"/>
  <c r="D75"/>
  <c r="D76"/>
  <c r="D77"/>
  <c r="D78"/>
  <c r="D79"/>
  <c r="D80"/>
  <c r="D81"/>
  <c r="C67"/>
  <c r="C68"/>
  <c r="C69"/>
  <c r="C70"/>
  <c r="C71"/>
  <c r="C72"/>
  <c r="C73"/>
  <c r="C74"/>
  <c r="C75"/>
  <c r="C76"/>
  <c r="C77"/>
  <c r="C78"/>
  <c r="C79"/>
  <c r="C80"/>
  <c r="B67"/>
  <c r="B68"/>
  <c r="B69"/>
  <c r="B70"/>
  <c r="B71"/>
  <c r="B72"/>
  <c r="B73"/>
  <c r="B74"/>
  <c r="B75"/>
  <c r="B76"/>
  <c r="B77"/>
  <c r="B78"/>
  <c r="B79"/>
  <c r="B80"/>
  <c r="B81"/>
  <c r="D52"/>
  <c r="D53"/>
  <c r="D54"/>
  <c r="D55"/>
  <c r="D56"/>
  <c r="D57"/>
  <c r="D58"/>
  <c r="D59"/>
  <c r="D60"/>
  <c r="D61"/>
  <c r="D62"/>
  <c r="D63"/>
  <c r="D64"/>
  <c r="D65"/>
  <c r="C52"/>
  <c r="C53"/>
  <c r="C54"/>
  <c r="C55"/>
  <c r="C56"/>
  <c r="C57"/>
  <c r="C58"/>
  <c r="C59"/>
  <c r="C60"/>
  <c r="C61"/>
  <c r="C62"/>
  <c r="C63"/>
  <c r="C64"/>
  <c r="C65"/>
  <c r="B52"/>
  <c r="B53"/>
  <c r="B54"/>
  <c r="B55"/>
  <c r="B56"/>
  <c r="B57"/>
  <c r="B58"/>
  <c r="B59"/>
  <c r="B60"/>
  <c r="B61"/>
  <c r="B62"/>
  <c r="B63"/>
  <c r="B64"/>
  <c r="B65"/>
  <c r="D36"/>
  <c r="D37"/>
  <c r="D38"/>
  <c r="D39"/>
  <c r="D40"/>
  <c r="D41"/>
  <c r="D42"/>
  <c r="D43"/>
  <c r="D44"/>
  <c r="D45"/>
  <c r="D46"/>
  <c r="D47"/>
  <c r="D48"/>
  <c r="D49"/>
  <c r="D50"/>
  <c r="C36"/>
  <c r="C37"/>
  <c r="C38"/>
  <c r="C39"/>
  <c r="C40"/>
  <c r="C41"/>
  <c r="C42"/>
  <c r="C43"/>
  <c r="C44"/>
  <c r="C45"/>
  <c r="C46"/>
  <c r="C47"/>
  <c r="C48"/>
  <c r="C49"/>
  <c r="C50"/>
  <c r="B36"/>
  <c r="B37"/>
  <c r="B38"/>
  <c r="B39"/>
  <c r="B40"/>
  <c r="B41"/>
  <c r="B42"/>
  <c r="B43"/>
  <c r="B44"/>
  <c r="B45"/>
  <c r="B46"/>
  <c r="B47"/>
  <c r="B48"/>
  <c r="B49"/>
  <c r="B50"/>
  <c r="D114"/>
  <c r="B114"/>
  <c r="D98"/>
  <c r="B98"/>
  <c r="D82"/>
  <c r="C82"/>
  <c r="B82"/>
  <c r="C66"/>
  <c r="B66"/>
  <c r="D51"/>
  <c r="C51"/>
  <c r="B51"/>
  <c r="D35"/>
  <c r="C35"/>
  <c r="B35"/>
  <c r="D66"/>
  <c r="J115"/>
  <c r="J116"/>
  <c r="J117"/>
  <c r="J118"/>
  <c r="J119"/>
  <c r="J120"/>
  <c r="J121"/>
  <c r="J122"/>
  <c r="J123"/>
  <c r="J124"/>
  <c r="J125"/>
  <c r="J126"/>
  <c r="J127"/>
  <c r="J128"/>
  <c r="J129"/>
  <c r="I115"/>
  <c r="I116"/>
  <c r="I117"/>
  <c r="I118"/>
  <c r="I119"/>
  <c r="I120"/>
  <c r="I121"/>
  <c r="I122"/>
  <c r="I123"/>
  <c r="I124"/>
  <c r="K124" s="1"/>
  <c r="I125"/>
  <c r="I126"/>
  <c r="I127"/>
  <c r="I128"/>
  <c r="K128" s="1"/>
  <c r="I129"/>
  <c r="F115"/>
  <c r="F116"/>
  <c r="F117"/>
  <c r="F118"/>
  <c r="F119"/>
  <c r="F120"/>
  <c r="F121"/>
  <c r="F122"/>
  <c r="F123"/>
  <c r="F124"/>
  <c r="F125"/>
  <c r="F126"/>
  <c r="F127"/>
  <c r="F128"/>
  <c r="F129"/>
  <c r="K129" s="1"/>
  <c r="H99"/>
  <c r="H100"/>
  <c r="H101"/>
  <c r="H102"/>
  <c r="H103"/>
  <c r="H104"/>
  <c r="H105"/>
  <c r="H106"/>
  <c r="H107"/>
  <c r="H108"/>
  <c r="H109"/>
  <c r="H110"/>
  <c r="H111"/>
  <c r="H112"/>
  <c r="H113"/>
  <c r="G99"/>
  <c r="K99" s="1"/>
  <c r="G100"/>
  <c r="G101"/>
  <c r="G102"/>
  <c r="G103"/>
  <c r="K103" s="1"/>
  <c r="G104"/>
  <c r="G105"/>
  <c r="G106"/>
  <c r="G107"/>
  <c r="G108"/>
  <c r="G109"/>
  <c r="G110"/>
  <c r="K110" s="1"/>
  <c r="G111"/>
  <c r="G112"/>
  <c r="G113"/>
  <c r="F99"/>
  <c r="F100"/>
  <c r="F101"/>
  <c r="F102"/>
  <c r="F103"/>
  <c r="F104"/>
  <c r="F105"/>
  <c r="F106"/>
  <c r="F107"/>
  <c r="K107" s="1"/>
  <c r="F108"/>
  <c r="K108" s="1"/>
  <c r="F109"/>
  <c r="F110"/>
  <c r="F111"/>
  <c r="K111" s="1"/>
  <c r="F112"/>
  <c r="K112" s="1"/>
  <c r="F113"/>
  <c r="I83"/>
  <c r="I84"/>
  <c r="I85"/>
  <c r="I86"/>
  <c r="I87"/>
  <c r="I88"/>
  <c r="I89"/>
  <c r="I90"/>
  <c r="I91"/>
  <c r="I92"/>
  <c r="I93"/>
  <c r="I94"/>
  <c r="I95"/>
  <c r="I96"/>
  <c r="I97"/>
  <c r="G83"/>
  <c r="G84"/>
  <c r="G85"/>
  <c r="G86"/>
  <c r="G87"/>
  <c r="G88"/>
  <c r="G89"/>
  <c r="G90"/>
  <c r="K90" s="1"/>
  <c r="G91"/>
  <c r="G92"/>
  <c r="G93"/>
  <c r="G94"/>
  <c r="G95"/>
  <c r="G96"/>
  <c r="G97"/>
  <c r="K97" s="1"/>
  <c r="F83"/>
  <c r="K83" s="1"/>
  <c r="F84"/>
  <c r="F85"/>
  <c r="F86"/>
  <c r="F87"/>
  <c r="F88"/>
  <c r="F89"/>
  <c r="F90"/>
  <c r="F91"/>
  <c r="K91" s="1"/>
  <c r="F92"/>
  <c r="F93"/>
  <c r="F94"/>
  <c r="K94" s="1"/>
  <c r="F95"/>
  <c r="K95" s="1"/>
  <c r="F96"/>
  <c r="F97"/>
  <c r="J114"/>
  <c r="I114"/>
  <c r="K114" s="1"/>
  <c r="F114"/>
  <c r="H98"/>
  <c r="G98"/>
  <c r="F98"/>
  <c r="I82"/>
  <c r="G82"/>
  <c r="F82"/>
  <c r="J67"/>
  <c r="J68"/>
  <c r="J69"/>
  <c r="J70"/>
  <c r="J71"/>
  <c r="J72"/>
  <c r="J73"/>
  <c r="J74"/>
  <c r="J75"/>
  <c r="J76"/>
  <c r="J77"/>
  <c r="J78"/>
  <c r="J79"/>
  <c r="J80"/>
  <c r="J81"/>
  <c r="H67"/>
  <c r="H68"/>
  <c r="H69"/>
  <c r="H70"/>
  <c r="H71"/>
  <c r="H72"/>
  <c r="H73"/>
  <c r="H74"/>
  <c r="H75"/>
  <c r="H76"/>
  <c r="H77"/>
  <c r="H78"/>
  <c r="H79"/>
  <c r="H80"/>
  <c r="K80" s="1"/>
  <c r="H81"/>
  <c r="F67"/>
  <c r="F68"/>
  <c r="F69"/>
  <c r="F70"/>
  <c r="K70" s="1"/>
  <c r="F71"/>
  <c r="F72"/>
  <c r="F73"/>
  <c r="F74"/>
  <c r="K74" s="1"/>
  <c r="F75"/>
  <c r="F76"/>
  <c r="F77"/>
  <c r="K77" s="1"/>
  <c r="F78"/>
  <c r="K78" s="1"/>
  <c r="F79"/>
  <c r="K79" s="1"/>
  <c r="F80"/>
  <c r="F81"/>
  <c r="K81" s="1"/>
  <c r="J66"/>
  <c r="K66" s="1"/>
  <c r="H66"/>
  <c r="F66"/>
  <c r="I52"/>
  <c r="I53"/>
  <c r="I54"/>
  <c r="I55"/>
  <c r="I56"/>
  <c r="I57"/>
  <c r="I58"/>
  <c r="I59"/>
  <c r="I60"/>
  <c r="I61"/>
  <c r="I62"/>
  <c r="I63"/>
  <c r="I64"/>
  <c r="I65"/>
  <c r="G52"/>
  <c r="G53"/>
  <c r="G54"/>
  <c r="G55"/>
  <c r="G56"/>
  <c r="G57"/>
  <c r="G58"/>
  <c r="G59"/>
  <c r="G60"/>
  <c r="G61"/>
  <c r="G62"/>
  <c r="G63"/>
  <c r="G64"/>
  <c r="G65"/>
  <c r="F52"/>
  <c r="F53"/>
  <c r="F54"/>
  <c r="F55"/>
  <c r="F56"/>
  <c r="F57"/>
  <c r="F58"/>
  <c r="F59"/>
  <c r="F60"/>
  <c r="F61"/>
  <c r="F62"/>
  <c r="F63"/>
  <c r="F64"/>
  <c r="K64" s="1"/>
  <c r="F65"/>
  <c r="K65" s="1"/>
  <c r="I51"/>
  <c r="G51"/>
  <c r="F51"/>
  <c r="J36"/>
  <c r="J37"/>
  <c r="J38"/>
  <c r="J39"/>
  <c r="J40"/>
  <c r="J41"/>
  <c r="J42"/>
  <c r="J43"/>
  <c r="J44"/>
  <c r="J45"/>
  <c r="J46"/>
  <c r="J47"/>
  <c r="K47" s="1"/>
  <c r="J48"/>
  <c r="J49"/>
  <c r="J50"/>
  <c r="H36"/>
  <c r="H37"/>
  <c r="H38"/>
  <c r="H39"/>
  <c r="H40"/>
  <c r="K40" s="1"/>
  <c r="H41"/>
  <c r="H42"/>
  <c r="H43"/>
  <c r="H44"/>
  <c r="H45"/>
  <c r="H46"/>
  <c r="H47"/>
  <c r="H48"/>
  <c r="H49"/>
  <c r="H50"/>
  <c r="F36"/>
  <c r="F37"/>
  <c r="F38"/>
  <c r="K38" s="1"/>
  <c r="F39"/>
  <c r="F40"/>
  <c r="F41"/>
  <c r="F42"/>
  <c r="K42" s="1"/>
  <c r="F43"/>
  <c r="F44"/>
  <c r="K44" s="1"/>
  <c r="F45"/>
  <c r="K45" s="1"/>
  <c r="F46"/>
  <c r="K46" s="1"/>
  <c r="F47"/>
  <c r="F48"/>
  <c r="K48" s="1"/>
  <c r="F49"/>
  <c r="K49" s="1"/>
  <c r="F50"/>
  <c r="K50" s="1"/>
  <c r="J35"/>
  <c r="H35"/>
  <c r="F35"/>
  <c r="K35" s="1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I6" i="14"/>
  <c r="E65" i="22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M6" i="20"/>
  <c r="I6"/>
  <c r="M6" i="19"/>
  <c r="I6"/>
  <c r="E6"/>
  <c r="M6" i="18"/>
  <c r="I6"/>
  <c r="E6"/>
  <c r="M6" i="17"/>
  <c r="I6"/>
  <c r="E6"/>
  <c r="M6" i="16"/>
  <c r="I6"/>
  <c r="B6" i="14"/>
  <c r="E6" i="16"/>
  <c r="J20" i="22"/>
  <c r="J21"/>
  <c r="J22"/>
  <c r="J23"/>
  <c r="J24"/>
  <c r="J25"/>
  <c r="J26"/>
  <c r="J27"/>
  <c r="J28"/>
  <c r="J29"/>
  <c r="J30"/>
  <c r="J31"/>
  <c r="J32"/>
  <c r="J33"/>
  <c r="J34"/>
  <c r="G20"/>
  <c r="G21"/>
  <c r="K21" s="1"/>
  <c r="G22"/>
  <c r="G23"/>
  <c r="G24"/>
  <c r="G25"/>
  <c r="K25" s="1"/>
  <c r="G26"/>
  <c r="G27"/>
  <c r="G28"/>
  <c r="G29"/>
  <c r="K29" s="1"/>
  <c r="G30"/>
  <c r="G31"/>
  <c r="G32"/>
  <c r="G33"/>
  <c r="G34"/>
  <c r="F20"/>
  <c r="F21"/>
  <c r="F22"/>
  <c r="F23"/>
  <c r="F24"/>
  <c r="F25"/>
  <c r="F26"/>
  <c r="F27"/>
  <c r="F28"/>
  <c r="F29"/>
  <c r="F30"/>
  <c r="F31"/>
  <c r="F32"/>
  <c r="F33"/>
  <c r="F34"/>
  <c r="J19"/>
  <c r="G19"/>
  <c r="F19"/>
  <c r="E24"/>
  <c r="E23"/>
  <c r="E34"/>
  <c r="E33"/>
  <c r="E32"/>
  <c r="E31"/>
  <c r="E30"/>
  <c r="E29"/>
  <c r="E28"/>
  <c r="E27"/>
  <c r="E26"/>
  <c r="E25"/>
  <c r="E22"/>
  <c r="E21"/>
  <c r="E20"/>
  <c r="E19"/>
  <c r="D20"/>
  <c r="D21"/>
  <c r="D22"/>
  <c r="D23"/>
  <c r="D24"/>
  <c r="D25"/>
  <c r="D26"/>
  <c r="D27"/>
  <c r="D28"/>
  <c r="D29"/>
  <c r="D30"/>
  <c r="D31"/>
  <c r="D32"/>
  <c r="D33"/>
  <c r="D34"/>
  <c r="D19"/>
  <c r="D3"/>
  <c r="C20"/>
  <c r="C21"/>
  <c r="C22"/>
  <c r="C23"/>
  <c r="C24"/>
  <c r="C25"/>
  <c r="C26"/>
  <c r="C27"/>
  <c r="C28"/>
  <c r="C29"/>
  <c r="C30"/>
  <c r="C31"/>
  <c r="C32"/>
  <c r="C33"/>
  <c r="C34"/>
  <c r="C19"/>
  <c r="C3"/>
  <c r="C4"/>
  <c r="B20"/>
  <c r="B21"/>
  <c r="B22"/>
  <c r="B23"/>
  <c r="B24"/>
  <c r="B25"/>
  <c r="B26"/>
  <c r="B27"/>
  <c r="B28"/>
  <c r="B29"/>
  <c r="B30"/>
  <c r="B31"/>
  <c r="B32"/>
  <c r="B33"/>
  <c r="B34"/>
  <c r="B19"/>
  <c r="B3"/>
  <c r="I4"/>
  <c r="I5"/>
  <c r="I6"/>
  <c r="I7"/>
  <c r="I8"/>
  <c r="I9"/>
  <c r="I10"/>
  <c r="I11"/>
  <c r="I12"/>
  <c r="I13"/>
  <c r="I14"/>
  <c r="I15"/>
  <c r="I16"/>
  <c r="I17"/>
  <c r="I18"/>
  <c r="I3"/>
  <c r="H4"/>
  <c r="H5"/>
  <c r="H6"/>
  <c r="H7"/>
  <c r="H8"/>
  <c r="H9"/>
  <c r="H10"/>
  <c r="H11"/>
  <c r="H12"/>
  <c r="H13"/>
  <c r="H14"/>
  <c r="H15"/>
  <c r="H16"/>
  <c r="H17"/>
  <c r="H18"/>
  <c r="H3"/>
  <c r="F3"/>
  <c r="F4"/>
  <c r="F5"/>
  <c r="F6"/>
  <c r="K6" s="1"/>
  <c r="F7"/>
  <c r="K7" s="1"/>
  <c r="F8"/>
  <c r="F9"/>
  <c r="F10"/>
  <c r="F11"/>
  <c r="K11" s="1"/>
  <c r="F12"/>
  <c r="F13"/>
  <c r="F14"/>
  <c r="F15"/>
  <c r="K15" s="1"/>
  <c r="F16"/>
  <c r="F17"/>
  <c r="K17" s="1"/>
  <c r="F18"/>
  <c r="D4"/>
  <c r="D5"/>
  <c r="D6"/>
  <c r="D7"/>
  <c r="D8"/>
  <c r="D9"/>
  <c r="D10"/>
  <c r="D11"/>
  <c r="D12"/>
  <c r="D13"/>
  <c r="D14"/>
  <c r="D15"/>
  <c r="D16"/>
  <c r="D17"/>
  <c r="D18"/>
  <c r="C5"/>
  <c r="C6"/>
  <c r="C7"/>
  <c r="C8"/>
  <c r="C9"/>
  <c r="C10"/>
  <c r="C11"/>
  <c r="C12"/>
  <c r="C13"/>
  <c r="C14"/>
  <c r="C15"/>
  <c r="C16"/>
  <c r="C17"/>
  <c r="C18"/>
  <c r="B4"/>
  <c r="B5"/>
  <c r="B6"/>
  <c r="B7"/>
  <c r="B8"/>
  <c r="B9"/>
  <c r="B10"/>
  <c r="B11"/>
  <c r="B12"/>
  <c r="B13"/>
  <c r="B14"/>
  <c r="B15"/>
  <c r="B16"/>
  <c r="B17"/>
  <c r="B18"/>
  <c r="E3"/>
  <c r="E18"/>
  <c r="E17"/>
  <c r="E16"/>
  <c r="E15"/>
  <c r="E14"/>
  <c r="E13"/>
  <c r="E12"/>
  <c r="E11"/>
  <c r="E10"/>
  <c r="E9"/>
  <c r="E8"/>
  <c r="E7"/>
  <c r="E6"/>
  <c r="E5"/>
  <c r="E4"/>
  <c r="E6" i="15"/>
  <c r="I6"/>
  <c r="M6"/>
  <c r="M6" i="14"/>
  <c r="E6"/>
  <c r="G14" i="7"/>
  <c r="E16"/>
  <c r="G16"/>
  <c r="G23"/>
  <c r="G24"/>
  <c r="E20"/>
  <c r="E24"/>
  <c r="G15"/>
  <c r="E15"/>
  <c r="E14"/>
  <c r="G12"/>
  <c r="G20"/>
  <c r="E12"/>
  <c r="P10" i="26" l="1"/>
  <c r="Q10" s="1"/>
  <c r="K8" i="22"/>
  <c r="K30"/>
  <c r="K22"/>
  <c r="K41"/>
  <c r="K73"/>
  <c r="K104"/>
  <c r="K100"/>
  <c r="K117"/>
  <c r="P4" i="9"/>
  <c r="P5"/>
  <c r="P10"/>
  <c r="K9" i="22"/>
  <c r="K5"/>
  <c r="K19"/>
  <c r="K23"/>
  <c r="K43"/>
  <c r="K62"/>
  <c r="K75"/>
  <c r="K67"/>
  <c r="K93"/>
  <c r="K89"/>
  <c r="K84"/>
  <c r="K105"/>
  <c r="K101"/>
  <c r="K126"/>
  <c r="K122"/>
  <c r="N5" i="9"/>
  <c r="N10"/>
  <c r="Q10" s="1"/>
  <c r="P4" i="26"/>
  <c r="N5"/>
  <c r="Q5" s="1"/>
  <c r="P6"/>
  <c r="N11"/>
  <c r="Q11" s="1"/>
  <c r="K16" i="22"/>
  <c r="K26"/>
  <c r="K3"/>
  <c r="K28"/>
  <c r="K24"/>
  <c r="K20"/>
  <c r="K36"/>
  <c r="K76"/>
  <c r="K72"/>
  <c r="K68"/>
  <c r="K82"/>
  <c r="K98"/>
  <c r="K106"/>
  <c r="K102"/>
  <c r="K119"/>
  <c r="K115"/>
  <c r="N4" i="26"/>
  <c r="N6"/>
  <c r="N12"/>
  <c r="P13"/>
  <c r="N13"/>
  <c r="K27" i="22"/>
  <c r="K121"/>
  <c r="Q7" i="26"/>
  <c r="Q4"/>
  <c r="Q6"/>
  <c r="Q12"/>
  <c r="K63" i="22"/>
  <c r="K60"/>
  <c r="K59"/>
  <c r="K92"/>
  <c r="K88"/>
  <c r="K86"/>
  <c r="K14"/>
  <c r="K12"/>
  <c r="K10"/>
  <c r="K87"/>
  <c r="K85"/>
  <c r="K17" i="25"/>
  <c r="K3"/>
  <c r="K87"/>
  <c r="K35"/>
  <c r="K6"/>
  <c r="K71" i="22"/>
  <c r="K69"/>
  <c r="C39" i="25"/>
  <c r="K39" i="22"/>
  <c r="K37"/>
  <c r="N6" i="9"/>
  <c r="P6"/>
  <c r="N12"/>
  <c r="N13"/>
  <c r="N4"/>
  <c r="P12"/>
  <c r="K57" i="25"/>
  <c r="K29"/>
  <c r="K33"/>
  <c r="K48"/>
  <c r="K25"/>
  <c r="K64"/>
  <c r="K84"/>
  <c r="K38"/>
  <c r="K26"/>
  <c r="K19"/>
  <c r="K80"/>
  <c r="K21"/>
  <c r="K30"/>
  <c r="K13"/>
  <c r="K66"/>
  <c r="K83"/>
  <c r="K68"/>
  <c r="K15"/>
  <c r="K52"/>
  <c r="K7"/>
  <c r="K51"/>
  <c r="K18"/>
  <c r="K58"/>
  <c r="K42"/>
  <c r="K9"/>
  <c r="K76"/>
  <c r="K73"/>
  <c r="K71"/>
  <c r="K72"/>
  <c r="K4"/>
  <c r="K34"/>
  <c r="K79"/>
  <c r="K60"/>
  <c r="K53"/>
  <c r="K32"/>
  <c r="K70"/>
  <c r="K14"/>
  <c r="K55"/>
  <c r="K65"/>
  <c r="K77"/>
  <c r="K12"/>
  <c r="K63"/>
  <c r="K46"/>
  <c r="K56"/>
  <c r="K41"/>
  <c r="K16"/>
  <c r="K22"/>
  <c r="K44"/>
  <c r="K78"/>
  <c r="K36"/>
  <c r="K11"/>
  <c r="K81"/>
  <c r="K54"/>
  <c r="K61"/>
  <c r="K82"/>
  <c r="K67"/>
  <c r="K8"/>
  <c r="K40"/>
  <c r="K74"/>
  <c r="K5"/>
  <c r="K31"/>
  <c r="K43"/>
  <c r="K59"/>
  <c r="K27"/>
  <c r="K20"/>
  <c r="K47"/>
  <c r="K24"/>
  <c r="K85"/>
  <c r="K39"/>
  <c r="K28"/>
  <c r="K49"/>
  <c r="K86"/>
  <c r="K10"/>
  <c r="K37"/>
  <c r="K62"/>
  <c r="K50"/>
  <c r="K88"/>
  <c r="K45"/>
  <c r="K69"/>
  <c r="K23"/>
  <c r="K75"/>
  <c r="K58" i="22"/>
  <c r="K56"/>
  <c r="K54"/>
  <c r="K52"/>
  <c r="K51"/>
  <c r="K57"/>
  <c r="K55"/>
  <c r="K53"/>
  <c r="K13"/>
  <c r="K4"/>
  <c r="K33"/>
  <c r="K31"/>
  <c r="K34"/>
  <c r="K32"/>
  <c r="K123"/>
  <c r="K120"/>
  <c r="K118"/>
  <c r="K116"/>
  <c r="K127"/>
  <c r="K125"/>
  <c r="Q11" i="9"/>
  <c r="Q13"/>
  <c r="Q12"/>
  <c r="M36" i="24"/>
  <c r="M75"/>
  <c r="M18"/>
  <c r="M16"/>
  <c r="M56"/>
  <c r="C37"/>
  <c r="M6"/>
  <c r="M74"/>
  <c r="M19"/>
  <c r="M7"/>
  <c r="M5"/>
  <c r="M25"/>
  <c r="M48"/>
  <c r="M59"/>
  <c r="M90"/>
  <c r="M33"/>
  <c r="M95"/>
  <c r="M21"/>
  <c r="M70"/>
  <c r="M14"/>
  <c r="M58"/>
  <c r="M62"/>
  <c r="M29"/>
  <c r="M97"/>
  <c r="M72"/>
  <c r="M65"/>
  <c r="M61"/>
  <c r="M51"/>
  <c r="M50"/>
  <c r="M8"/>
  <c r="M93"/>
  <c r="M26"/>
  <c r="M32"/>
  <c r="M20"/>
  <c r="M86"/>
  <c r="M84"/>
  <c r="M47"/>
  <c r="M11"/>
  <c r="M40"/>
  <c r="M42"/>
  <c r="M35"/>
  <c r="M13"/>
  <c r="M76"/>
  <c r="M60"/>
  <c r="M85"/>
  <c r="M88"/>
  <c r="M43"/>
  <c r="M67"/>
  <c r="M53"/>
  <c r="M17"/>
  <c r="M69"/>
  <c r="M57"/>
  <c r="M45"/>
  <c r="M71"/>
  <c r="M83"/>
  <c r="M63"/>
  <c r="M23"/>
  <c r="M31"/>
  <c r="M15"/>
  <c r="M66"/>
  <c r="M82"/>
  <c r="M55"/>
  <c r="M92"/>
  <c r="M99"/>
  <c r="M80"/>
  <c r="M24"/>
  <c r="M73"/>
  <c r="M3"/>
  <c r="M4"/>
  <c r="M34"/>
  <c r="M28"/>
  <c r="M22"/>
  <c r="M39"/>
  <c r="M68"/>
  <c r="M89"/>
  <c r="M87"/>
  <c r="M41"/>
  <c r="M98"/>
  <c r="M96"/>
  <c r="M54"/>
  <c r="M9"/>
  <c r="M64"/>
  <c r="M91"/>
  <c r="M37"/>
  <c r="M44"/>
  <c r="M81"/>
  <c r="M12"/>
  <c r="M49"/>
  <c r="M78"/>
  <c r="M77"/>
  <c r="M94"/>
  <c r="M79"/>
  <c r="M27"/>
  <c r="M30"/>
  <c r="M10"/>
  <c r="M38"/>
  <c r="M46"/>
  <c r="M52"/>
  <c r="Q13" i="26" l="1"/>
  <c r="K92" i="25"/>
  <c r="Q4" i="9"/>
  <c r="Q6"/>
  <c r="Q7"/>
  <c r="Q5"/>
</calcChain>
</file>

<file path=xl/sharedStrings.xml><?xml version="1.0" encoding="utf-8"?>
<sst xmlns="http://schemas.openxmlformats.org/spreadsheetml/2006/main" count="756" uniqueCount="231">
  <si>
    <t>sobota</t>
  </si>
  <si>
    <t>neděle</t>
  </si>
  <si>
    <t>pátek</t>
  </si>
  <si>
    <t>Pořadí</t>
  </si>
  <si>
    <t>Body</t>
  </si>
  <si>
    <t>Branky</t>
  </si>
  <si>
    <t>Číslo</t>
  </si>
  <si>
    <t>Výsledek</t>
  </si>
  <si>
    <t>Skóre</t>
  </si>
  <si>
    <t>:</t>
  </si>
  <si>
    <t>(</t>
  </si>
  <si>
    <t>)</t>
  </si>
  <si>
    <t>Rozdíl</t>
  </si>
  <si>
    <t>TJ Sokol Poruba</t>
  </si>
  <si>
    <t>VYHLÁŠENÍ VÝSLEDKŮ</t>
  </si>
  <si>
    <r>
      <t xml:space="preserve">Pořadatel: </t>
    </r>
    <r>
      <rPr>
        <b/>
        <sz val="11"/>
        <color theme="1"/>
        <rFont val="Calibri"/>
        <family val="2"/>
        <charset val="238"/>
        <scheme val="minor"/>
      </rPr>
      <t>TJ Sokol Poruba</t>
    </r>
  </si>
  <si>
    <r>
      <t xml:space="preserve">Datum: </t>
    </r>
    <r>
      <rPr>
        <b/>
        <sz val="11"/>
        <color theme="1"/>
        <rFont val="Calibri"/>
        <family val="2"/>
        <charset val="238"/>
        <scheme val="minor"/>
      </rPr>
      <t>13.12 - 15.12. 2013</t>
    </r>
  </si>
  <si>
    <t>Vedoucí družstva</t>
  </si>
  <si>
    <t>Rozhodčí 1</t>
  </si>
  <si>
    <t>Trenér</t>
  </si>
  <si>
    <t>Rozhodčí 2</t>
  </si>
  <si>
    <t>Poruba Cup 2013</t>
  </si>
  <si>
    <t>Družstvo</t>
  </si>
  <si>
    <t>Soupeř 1</t>
  </si>
  <si>
    <t>Soupeř 2</t>
  </si>
  <si>
    <t>Soupeř 3</t>
  </si>
  <si>
    <t>Soupeř 5</t>
  </si>
  <si>
    <t>Soupeř 7</t>
  </si>
  <si>
    <t>Příjmení a jméno</t>
  </si>
  <si>
    <t>Ročník</t>
  </si>
  <si>
    <t>N</t>
  </si>
  <si>
    <t>2´</t>
  </si>
  <si>
    <t>celkem</t>
  </si>
  <si>
    <t>družstvo</t>
  </si>
  <si>
    <t>ročník</t>
  </si>
  <si>
    <t>PÁTEK</t>
  </si>
  <si>
    <t>Sobota</t>
  </si>
  <si>
    <t>Neděle</t>
  </si>
  <si>
    <t>Družstva</t>
  </si>
  <si>
    <t>Večeře</t>
  </si>
  <si>
    <t>Snídaně</t>
  </si>
  <si>
    <t>Oběd</t>
  </si>
  <si>
    <t>x</t>
  </si>
  <si>
    <t>Jídelna AHOL SŠGTL</t>
  </si>
  <si>
    <t xml:space="preserve">Doporučené časy stravování </t>
  </si>
  <si>
    <t>Šuláková Hana</t>
  </si>
  <si>
    <t>Furgaláková Soňa</t>
  </si>
  <si>
    <t>l</t>
  </si>
  <si>
    <t>l l</t>
  </si>
  <si>
    <t>l l l</t>
  </si>
  <si>
    <t>l l l l</t>
  </si>
  <si>
    <t>l l l l l</t>
  </si>
  <si>
    <t xml:space="preserve">l l </t>
  </si>
  <si>
    <t>l l l l l l</t>
  </si>
  <si>
    <t>l l l l l l l</t>
  </si>
  <si>
    <t>l l l l l l l l l l</t>
  </si>
  <si>
    <t xml:space="preserve">l l l l </t>
  </si>
  <si>
    <t>Rakovanová Kateřina</t>
  </si>
  <si>
    <t>Žůrková Markéta</t>
  </si>
  <si>
    <t>Ďasková Zdena</t>
  </si>
  <si>
    <t>Kubala Hubert</t>
  </si>
  <si>
    <t>Ferencová Adéla</t>
  </si>
  <si>
    <t>Sukdolák Otto</t>
  </si>
  <si>
    <t>Horda Pavel</t>
  </si>
  <si>
    <t>Střelkyně branek sobota 14. 12. 2013</t>
  </si>
  <si>
    <t>l 7 l</t>
  </si>
  <si>
    <t xml:space="preserve">l l l </t>
  </si>
  <si>
    <t>l l l l l l l l l</t>
  </si>
  <si>
    <t>TABULKA</t>
  </si>
  <si>
    <t>konaného ve dnech: 21.1 - 23.1 2016</t>
  </si>
  <si>
    <t xml:space="preserve">               Výsledky turnaje O pohár města Ostravy pod patronací starosty TJ Sokola Poruby</t>
  </si>
  <si>
    <t>st. dorostenky, ml. dorostenky</t>
  </si>
  <si>
    <t>Olomouc U19</t>
  </si>
  <si>
    <t>TJ Sokol Poruba U19</t>
  </si>
  <si>
    <t>Veselí U17</t>
  </si>
  <si>
    <t>Michalovce U19</t>
  </si>
  <si>
    <t>TJ Sokol Poruba U17</t>
  </si>
  <si>
    <t>Bytča</t>
  </si>
  <si>
    <t>Bytča U19</t>
  </si>
  <si>
    <t>Bytča U17</t>
  </si>
  <si>
    <t>Michalovce U17</t>
  </si>
  <si>
    <t>18:30</t>
  </si>
  <si>
    <t>9:10</t>
  </si>
  <si>
    <t>11:00</t>
  </si>
  <si>
    <t>12:40</t>
  </si>
  <si>
    <t>14:40</t>
  </si>
  <si>
    <t>16:05</t>
  </si>
  <si>
    <t>17:30</t>
  </si>
  <si>
    <t>18:40</t>
  </si>
  <si>
    <t>8:30</t>
  </si>
  <si>
    <t>9:55</t>
  </si>
  <si>
    <t>11:20</t>
  </si>
  <si>
    <t>12:45</t>
  </si>
  <si>
    <t>U17</t>
  </si>
  <si>
    <t>U19</t>
  </si>
  <si>
    <r>
      <t xml:space="preserve">Kategorie: </t>
    </r>
    <r>
      <rPr>
        <b/>
        <sz val="10"/>
        <rFont val="Arial CE"/>
        <charset val="238"/>
      </rPr>
      <t>St. Dorostenky</t>
    </r>
  </si>
  <si>
    <t xml:space="preserve">Datum: </t>
  </si>
  <si>
    <t xml:space="preserve">Kategorie: </t>
  </si>
  <si>
    <t>Datum:</t>
  </si>
  <si>
    <t>Gaňová Romana</t>
  </si>
  <si>
    <t>Valůchová Terézia</t>
  </si>
  <si>
    <t>Horňáková Alžběta</t>
  </si>
  <si>
    <t>Holíncová Laura</t>
  </si>
  <si>
    <t>Adamčíková Sára</t>
  </si>
  <si>
    <t>Leštinová Lucia</t>
  </si>
  <si>
    <t>Chudovská Natália</t>
  </si>
  <si>
    <t>Molliková Nikola</t>
  </si>
  <si>
    <t>Zahumenská Andrea</t>
  </si>
  <si>
    <t>Kutrová Romana</t>
  </si>
  <si>
    <t>Palčíková Natálie</t>
  </si>
  <si>
    <t>Melichárková Barbora</t>
  </si>
  <si>
    <t>Janošková Anna</t>
  </si>
  <si>
    <t>Větříšková Natálie</t>
  </si>
  <si>
    <t>Kumešová Alžběta</t>
  </si>
  <si>
    <t>Žáková Tereza</t>
  </si>
  <si>
    <t>Kumešová Kateřina</t>
  </si>
  <si>
    <t>Vajdíková Valérie</t>
  </si>
  <si>
    <t>l 7 l l l l l l l l</t>
  </si>
  <si>
    <t>Diliková Kristina</t>
  </si>
  <si>
    <t>Lešková D.</t>
  </si>
  <si>
    <t>Ondová B</t>
  </si>
  <si>
    <t>Chorovská S.</t>
  </si>
  <si>
    <t>Čičáková C.</t>
  </si>
  <si>
    <t>Ščerbáková S.</t>
  </si>
  <si>
    <t>Selecká Z.</t>
  </si>
  <si>
    <t>Štefaniková B.</t>
  </si>
  <si>
    <t>Kocaniková S.</t>
  </si>
  <si>
    <t>Mulíková K.</t>
  </si>
  <si>
    <t>40:19</t>
  </si>
  <si>
    <t>l l l l l l l l l l l l</t>
  </si>
  <si>
    <t>l 7 l l l l l</t>
  </si>
  <si>
    <t>Bačíková K.</t>
  </si>
  <si>
    <t>Ondová K.</t>
  </si>
  <si>
    <t>Valkovičová S.</t>
  </si>
  <si>
    <t>Holejová A.</t>
  </si>
  <si>
    <t>Urbanová M.</t>
  </si>
  <si>
    <t>Brhliková L.</t>
  </si>
  <si>
    <t>Kondášová I.</t>
  </si>
  <si>
    <t>Pustá M.</t>
  </si>
  <si>
    <t>Štefanová M.</t>
  </si>
  <si>
    <t>Holubová L.</t>
  </si>
  <si>
    <t>37:32</t>
  </si>
  <si>
    <t>Dohnalová Julie</t>
  </si>
  <si>
    <t>l l l l l 7 7 l</t>
  </si>
  <si>
    <t>Beranová Dagmar</t>
  </si>
  <si>
    <t>Chlandová Michaela</t>
  </si>
  <si>
    <t>Řezníčková Diana</t>
  </si>
  <si>
    <t>Bajerová Monika</t>
  </si>
  <si>
    <t>Žáčková Karolina</t>
  </si>
  <si>
    <t>Králová Kateřina</t>
  </si>
  <si>
    <t>Pašková Sylva</t>
  </si>
  <si>
    <t>Klevetová Markéta</t>
  </si>
  <si>
    <t>Vaňková Barbora</t>
  </si>
  <si>
    <t>Ošlejšková Michaela</t>
  </si>
  <si>
    <t>Grigarová Gabriela</t>
  </si>
  <si>
    <t>Pšenicová Kateřina</t>
  </si>
  <si>
    <t>31:21</t>
  </si>
  <si>
    <t>38:25</t>
  </si>
  <si>
    <t>21:31</t>
  </si>
  <si>
    <t>32:37</t>
  </si>
  <si>
    <t>l l l l l l 7 l</t>
  </si>
  <si>
    <t>l 7 7 7 l</t>
  </si>
  <si>
    <t>35:38</t>
  </si>
  <si>
    <t>26:25</t>
  </si>
  <si>
    <t>Hrůzová Klára</t>
  </si>
  <si>
    <t>Miháčová</t>
  </si>
  <si>
    <t>Kortusová</t>
  </si>
  <si>
    <t>Dluhošová</t>
  </si>
  <si>
    <t>Dejová Adéla</t>
  </si>
  <si>
    <t>Kiršnerová</t>
  </si>
  <si>
    <t>Blahová</t>
  </si>
  <si>
    <t>Misková</t>
  </si>
  <si>
    <t>Weisová</t>
  </si>
  <si>
    <t>Prašivková</t>
  </si>
  <si>
    <t>Desortová</t>
  </si>
  <si>
    <t>7 l l l</t>
  </si>
  <si>
    <t xml:space="preserve">l l l l l l l l l </t>
  </si>
  <si>
    <t>Barátová J.</t>
  </si>
  <si>
    <t>Soročinová M.</t>
  </si>
  <si>
    <t>Solárová F.</t>
  </si>
  <si>
    <t>27:24</t>
  </si>
  <si>
    <t>25:26</t>
  </si>
  <si>
    <t>19:40</t>
  </si>
  <si>
    <t>24:27</t>
  </si>
  <si>
    <t>Bajzová Michaela</t>
  </si>
  <si>
    <t>Kmošenová Nela</t>
  </si>
  <si>
    <t>Čillíková Erika</t>
  </si>
  <si>
    <t>Gajdošíková Tatiana</t>
  </si>
  <si>
    <t>Pastorková Kristína</t>
  </si>
  <si>
    <t>Hanulíková Tatiana</t>
  </si>
  <si>
    <t>Pistovčáková Marika</t>
  </si>
  <si>
    <t>l l l l l l l l l l l</t>
  </si>
  <si>
    <t xml:space="preserve">l l l l l l l 7 l l l l </t>
  </si>
  <si>
    <t>l l l l l l l l</t>
  </si>
  <si>
    <t>26:36</t>
  </si>
  <si>
    <t>lllllllllllllll</t>
  </si>
  <si>
    <t>36:26</t>
  </si>
  <si>
    <t>24:37</t>
  </si>
  <si>
    <t>37:24</t>
  </si>
  <si>
    <t>41:27</t>
  </si>
  <si>
    <t>27:41</t>
  </si>
  <si>
    <t xml:space="preserve">l l l l l l </t>
  </si>
  <si>
    <t>Janošová Marie</t>
  </si>
  <si>
    <t>Vavříková Radka</t>
  </si>
  <si>
    <t>Pučová Veronika</t>
  </si>
  <si>
    <t>Válová Dominika</t>
  </si>
  <si>
    <t>Dvořáková Andrea</t>
  </si>
  <si>
    <t>Korduliaková Ema</t>
  </si>
  <si>
    <t>Steffek Nikola</t>
  </si>
  <si>
    <t>Pudichová Anna</t>
  </si>
  <si>
    <t>Zálesná Eva</t>
  </si>
  <si>
    <t>Hořínková Dominika</t>
  </si>
  <si>
    <t>Konečná Michaela</t>
  </si>
  <si>
    <t>Dejová Karolína</t>
  </si>
  <si>
    <t>28:33</t>
  </si>
  <si>
    <t>lllllllllllll</t>
  </si>
  <si>
    <t>37:27</t>
  </si>
  <si>
    <t>lllllllll</t>
  </si>
  <si>
    <t>27:37</t>
  </si>
  <si>
    <t>celkem branek na turnaji</t>
  </si>
  <si>
    <t>hráčka: Melichárková Barbora</t>
  </si>
  <si>
    <t>hráčka: Janošová Marie</t>
  </si>
  <si>
    <t>Iuventa Michalovce</t>
  </si>
  <si>
    <t>HK Veselí nad Moravou</t>
  </si>
  <si>
    <t>střelkyně: Holejová Adriána</t>
  </si>
  <si>
    <t xml:space="preserve">brankářka: Kondášová Izabela </t>
  </si>
  <si>
    <t>brankářka: Katarína Mulíková</t>
  </si>
  <si>
    <t>32:30</t>
  </si>
  <si>
    <t>1Kiršnerová Adéla</t>
  </si>
  <si>
    <t>30:32</t>
  </si>
  <si>
    <t>střelkyně: Gajdošíková Tatiána</t>
  </si>
</sst>
</file>

<file path=xl/styles.xml><?xml version="1.0" encoding="utf-8"?>
<styleSheet xmlns="http://schemas.openxmlformats.org/spreadsheetml/2006/main">
  <fonts count="22">
    <font>
      <sz val="10"/>
      <name val="Arial CE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sz val="14"/>
      <name val="Arial CE"/>
      <family val="2"/>
      <charset val="238"/>
    </font>
    <font>
      <sz val="14"/>
      <color indexed="10"/>
      <name val="Arial CE"/>
      <family val="2"/>
      <charset val="238"/>
    </font>
    <font>
      <b/>
      <sz val="16"/>
      <name val="Arial CE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10"/>
      <color rgb="FFFF000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2"/>
      <name val="Arial CE"/>
      <charset val="238"/>
    </font>
    <font>
      <sz val="8"/>
      <color rgb="FF000000"/>
      <name val="Arial"/>
      <family val="2"/>
      <charset val="238"/>
    </font>
    <font>
      <b/>
      <sz val="11"/>
      <name val="Arial CE"/>
      <charset val="238"/>
    </font>
    <font>
      <b/>
      <sz val="11"/>
      <color theme="1"/>
      <name val="Arial"/>
      <family val="2"/>
      <charset val="238"/>
    </font>
    <font>
      <sz val="10"/>
      <color theme="1"/>
      <name val="Arial CE"/>
      <charset val="238"/>
    </font>
    <font>
      <b/>
      <sz val="10"/>
      <color theme="1"/>
      <name val="Arial CE"/>
      <charset val="238"/>
    </font>
    <font>
      <sz val="16"/>
      <color theme="1"/>
      <name val="Arial CE"/>
      <charset val="238"/>
    </font>
    <font>
      <sz val="16"/>
      <name val="Arial CE"/>
      <charset val="238"/>
    </font>
    <font>
      <sz val="16"/>
      <color indexed="10"/>
      <name val="Arial CE"/>
      <charset val="238"/>
    </font>
    <font>
      <sz val="24"/>
      <color theme="0"/>
      <name val="Arial CE"/>
      <charset val="238"/>
    </font>
    <font>
      <sz val="14"/>
      <name val="Arial CE"/>
      <charset val="238"/>
    </font>
    <font>
      <sz val="2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BEEF3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2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13" xfId="0" applyFont="1" applyBorder="1"/>
    <xf numFmtId="0" fontId="3" fillId="0" borderId="0" xfId="0" applyFont="1" applyAlignment="1">
      <alignment vertical="top" wrapText="1"/>
    </xf>
    <xf numFmtId="0" fontId="5" fillId="0" borderId="21" xfId="0" applyFont="1" applyBorder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/>
    <xf numFmtId="1" fontId="6" fillId="0" borderId="0" xfId="0" applyNumberFormat="1" applyFont="1" applyBorder="1" applyAlignment="1">
      <alignment horizontal="right"/>
    </xf>
    <xf numFmtId="49" fontId="6" fillId="0" borderId="0" xfId="0" applyNumberFormat="1" applyFont="1" applyBorder="1"/>
    <xf numFmtId="1" fontId="6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7" fillId="3" borderId="23" xfId="0" applyFont="1" applyFill="1" applyBorder="1" applyAlignment="1">
      <alignment horizontal="center" vertical="center" wrapText="1"/>
    </xf>
    <xf numFmtId="0" fontId="1" fillId="0" borderId="25" xfId="0" applyFont="1" applyBorder="1"/>
    <xf numFmtId="0" fontId="1" fillId="0" borderId="26" xfId="0" applyFont="1" applyBorder="1"/>
    <xf numFmtId="0" fontId="1" fillId="0" borderId="20" xfId="0" applyFont="1" applyBorder="1"/>
    <xf numFmtId="0" fontId="1" fillId="3" borderId="13" xfId="0" applyFont="1" applyFill="1" applyBorder="1"/>
    <xf numFmtId="0" fontId="1" fillId="0" borderId="34" xfId="0" applyFont="1" applyBorder="1"/>
    <xf numFmtId="0" fontId="2" fillId="3" borderId="13" xfId="0" applyFont="1" applyFill="1" applyBorder="1"/>
    <xf numFmtId="0" fontId="2" fillId="3" borderId="23" xfId="0" applyFont="1" applyFill="1" applyBorder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8" fillId="0" borderId="0" xfId="0" applyFont="1"/>
    <xf numFmtId="0" fontId="0" fillId="0" borderId="22" xfId="0" applyBorder="1"/>
    <xf numFmtId="0" fontId="0" fillId="0" borderId="31" xfId="0" applyBorder="1"/>
    <xf numFmtId="0" fontId="0" fillId="0" borderId="30" xfId="0" applyBorder="1"/>
    <xf numFmtId="0" fontId="0" fillId="0" borderId="42" xfId="0" applyBorder="1"/>
    <xf numFmtId="0" fontId="0" fillId="0" borderId="16" xfId="0" applyBorder="1"/>
    <xf numFmtId="0" fontId="0" fillId="0" borderId="43" xfId="0" applyBorder="1"/>
    <xf numFmtId="0" fontId="0" fillId="0" borderId="44" xfId="0" applyBorder="1"/>
    <xf numFmtId="0" fontId="0" fillId="0" borderId="14" xfId="0" applyBorder="1"/>
    <xf numFmtId="0" fontId="0" fillId="0" borderId="45" xfId="0" applyBorder="1"/>
    <xf numFmtId="0" fontId="0" fillId="0" borderId="46" xfId="0" applyBorder="1"/>
    <xf numFmtId="0" fontId="0" fillId="0" borderId="15" xfId="0" applyBorder="1"/>
    <xf numFmtId="0" fontId="0" fillId="0" borderId="47" xfId="0" applyBorder="1"/>
    <xf numFmtId="0" fontId="0" fillId="0" borderId="48" xfId="0" applyBorder="1"/>
    <xf numFmtId="0" fontId="0" fillId="0" borderId="39" xfId="0" applyBorder="1"/>
    <xf numFmtId="0" fontId="0" fillId="0" borderId="21" xfId="0" applyBorder="1"/>
    <xf numFmtId="0" fontId="0" fillId="0" borderId="40" xfId="0" applyBorder="1"/>
    <xf numFmtId="0" fontId="0" fillId="0" borderId="0" xfId="0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0" fontId="0" fillId="0" borderId="0" xfId="0" applyBorder="1"/>
    <xf numFmtId="0" fontId="0" fillId="0" borderId="37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0" fillId="0" borderId="41" xfId="0" applyBorder="1" applyAlignment="1">
      <alignment shrinkToFit="1"/>
    </xf>
    <xf numFmtId="0" fontId="0" fillId="0" borderId="22" xfId="0" applyBorder="1" applyAlignment="1">
      <alignment horizontal="center"/>
    </xf>
    <xf numFmtId="0" fontId="0" fillId="0" borderId="31" xfId="0" applyBorder="1" applyAlignment="1">
      <alignment shrinkToFit="1"/>
    </xf>
    <xf numFmtId="0" fontId="0" fillId="0" borderId="0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0" fillId="0" borderId="0" xfId="0" applyAlignment="1">
      <alignment horizontal="center"/>
    </xf>
    <xf numFmtId="0" fontId="0" fillId="0" borderId="42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4" xfId="0" applyBorder="1" applyAlignment="1">
      <alignment horizontal="left"/>
    </xf>
    <xf numFmtId="1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" fontId="0" fillId="0" borderId="50" xfId="0" applyNumberFormat="1" applyBorder="1" applyAlignment="1">
      <alignment horizontal="center"/>
    </xf>
    <xf numFmtId="0" fontId="0" fillId="0" borderId="50" xfId="0" applyBorder="1" applyAlignment="1">
      <alignment horizontal="left"/>
    </xf>
    <xf numFmtId="0" fontId="0" fillId="0" borderId="50" xfId="0" applyBorder="1" applyAlignment="1">
      <alignment horizontal="center"/>
    </xf>
    <xf numFmtId="0" fontId="0" fillId="0" borderId="50" xfId="0" applyBorder="1"/>
    <xf numFmtId="0" fontId="0" fillId="0" borderId="16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4" xfId="0" applyFill="1" applyBorder="1"/>
    <xf numFmtId="0" fontId="7" fillId="0" borderId="16" xfId="0" applyFont="1" applyBorder="1"/>
    <xf numFmtId="0" fontId="0" fillId="0" borderId="52" xfId="0" applyBorder="1"/>
    <xf numFmtId="0" fontId="0" fillId="0" borderId="15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43" xfId="0" applyNumberFormat="1" applyBorder="1" applyAlignment="1">
      <alignment horizontal="center" vertical="center"/>
    </xf>
    <xf numFmtId="20" fontId="0" fillId="0" borderId="45" xfId="0" applyNumberFormat="1" applyBorder="1" applyAlignment="1">
      <alignment horizontal="center" vertical="center"/>
    </xf>
    <xf numFmtId="20" fontId="0" fillId="0" borderId="47" xfId="0" applyNumberFormat="1" applyBorder="1" applyAlignment="1">
      <alignment horizontal="center" vertical="center"/>
    </xf>
    <xf numFmtId="0" fontId="11" fillId="0" borderId="0" xfId="0" applyFont="1"/>
    <xf numFmtId="0" fontId="12" fillId="0" borderId="19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43" xfId="0" applyFont="1" applyBorder="1" applyAlignment="1">
      <alignment horizontal="left"/>
    </xf>
    <xf numFmtId="0" fontId="12" fillId="0" borderId="45" xfId="0" applyFont="1" applyBorder="1" applyAlignment="1">
      <alignment horizontal="left"/>
    </xf>
    <xf numFmtId="0" fontId="12" fillId="0" borderId="17" xfId="0" applyFont="1" applyBorder="1" applyAlignment="1">
      <alignment horizontal="left" shrinkToFit="1"/>
    </xf>
    <xf numFmtId="0" fontId="12" fillId="0" borderId="44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2" fillId="0" borderId="47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14" fillId="4" borderId="14" xfId="0" applyFont="1" applyFill="1" applyBorder="1"/>
    <xf numFmtId="0" fontId="15" fillId="0" borderId="14" xfId="0" applyFont="1" applyBorder="1"/>
    <xf numFmtId="0" fontId="14" fillId="0" borderId="0" xfId="0" applyFont="1"/>
    <xf numFmtId="0" fontId="14" fillId="4" borderId="14" xfId="0" applyFont="1" applyFill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left"/>
    </xf>
    <xf numFmtId="0" fontId="14" fillId="0" borderId="14" xfId="0" applyFont="1" applyBorder="1" applyAlignment="1">
      <alignment horizontal="center"/>
    </xf>
    <xf numFmtId="0" fontId="14" fillId="0" borderId="14" xfId="0" applyFont="1" applyBorder="1"/>
    <xf numFmtId="0" fontId="14" fillId="0" borderId="0" xfId="0" applyFont="1" applyAlignment="1">
      <alignment horizontal="center"/>
    </xf>
    <xf numFmtId="1" fontId="17" fillId="0" borderId="27" xfId="0" applyNumberFormat="1" applyFont="1" applyBorder="1" applyAlignment="1">
      <alignment horizontal="right" vertical="center"/>
    </xf>
    <xf numFmtId="49" fontId="17" fillId="0" borderId="2" xfId="0" applyNumberFormat="1" applyFont="1" applyBorder="1" applyAlignment="1">
      <alignment horizontal="center" vertical="center"/>
    </xf>
    <xf numFmtId="1" fontId="17" fillId="0" borderId="28" xfId="0" applyNumberFormat="1" applyFont="1" applyBorder="1" applyAlignment="1">
      <alignment horizontal="left" vertical="center"/>
    </xf>
    <xf numFmtId="0" fontId="17" fillId="0" borderId="2" xfId="0" applyFont="1" applyBorder="1" applyAlignment="1">
      <alignment horizontal="center" vertical="center"/>
    </xf>
    <xf numFmtId="1" fontId="17" fillId="0" borderId="29" xfId="0" applyNumberFormat="1" applyFont="1" applyBorder="1" applyAlignment="1">
      <alignment horizontal="right" vertical="center"/>
    </xf>
    <xf numFmtId="1" fontId="17" fillId="0" borderId="17" xfId="0" applyNumberFormat="1" applyFont="1" applyBorder="1" applyAlignment="1">
      <alignment horizontal="left" vertical="center"/>
    </xf>
    <xf numFmtId="1" fontId="18" fillId="3" borderId="35" xfId="0" applyNumberFormat="1" applyFont="1" applyFill="1" applyBorder="1" applyAlignment="1">
      <alignment horizontal="right" vertical="center"/>
    </xf>
    <xf numFmtId="0" fontId="18" fillId="3" borderId="2" xfId="0" applyFont="1" applyFill="1" applyBorder="1" applyAlignment="1">
      <alignment horizontal="center" vertical="center"/>
    </xf>
    <xf numFmtId="1" fontId="18" fillId="3" borderId="9" xfId="0" applyNumberFormat="1" applyFont="1" applyFill="1" applyBorder="1" applyAlignment="1">
      <alignment horizontal="left" vertical="center"/>
    </xf>
    <xf numFmtId="1" fontId="18" fillId="3" borderId="24" xfId="0" applyNumberFormat="1" applyFont="1" applyFill="1" applyBorder="1" applyAlignment="1">
      <alignment horizontal="center" vertical="center"/>
    </xf>
    <xf numFmtId="1" fontId="17" fillId="0" borderId="25" xfId="0" applyNumberFormat="1" applyFont="1" applyBorder="1" applyAlignment="1">
      <alignment horizontal="right" vertical="center"/>
    </xf>
    <xf numFmtId="0" fontId="17" fillId="0" borderId="4" xfId="0" applyFont="1" applyBorder="1" applyAlignment="1">
      <alignment horizontal="center" vertical="center"/>
    </xf>
    <xf numFmtId="1" fontId="18" fillId="3" borderId="25" xfId="0" applyNumberFormat="1" applyFont="1" applyFill="1" applyBorder="1" applyAlignment="1">
      <alignment horizontal="right" vertical="center"/>
    </xf>
    <xf numFmtId="0" fontId="18" fillId="3" borderId="4" xfId="0" applyFont="1" applyFill="1" applyBorder="1" applyAlignment="1">
      <alignment horizontal="center" vertical="center"/>
    </xf>
    <xf numFmtId="1" fontId="18" fillId="3" borderId="10" xfId="0" applyNumberFormat="1" applyFont="1" applyFill="1" applyBorder="1" applyAlignment="1">
      <alignment horizontal="left" vertical="center"/>
    </xf>
    <xf numFmtId="1" fontId="18" fillId="3" borderId="10" xfId="0" applyNumberFormat="1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1" fontId="16" fillId="5" borderId="20" xfId="0" applyNumberFormat="1" applyFont="1" applyFill="1" applyBorder="1" applyAlignment="1">
      <alignment horizontal="center" vertical="center"/>
    </xf>
    <xf numFmtId="1" fontId="16" fillId="5" borderId="24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left" vertical="top"/>
    </xf>
    <xf numFmtId="0" fontId="2" fillId="3" borderId="2" xfId="0" applyFont="1" applyFill="1" applyBorder="1" applyProtection="1">
      <protection locked="0"/>
    </xf>
    <xf numFmtId="0" fontId="1" fillId="3" borderId="1" xfId="0" applyFont="1" applyFill="1" applyBorder="1"/>
    <xf numFmtId="0" fontId="2" fillId="3" borderId="9" xfId="0" applyFont="1" applyFill="1" applyBorder="1" applyProtection="1">
      <protection locked="0"/>
    </xf>
    <xf numFmtId="0" fontId="2" fillId="3" borderId="4" xfId="0" applyFont="1" applyFill="1" applyBorder="1" applyProtection="1">
      <protection locked="0"/>
    </xf>
    <xf numFmtId="0" fontId="1" fillId="3" borderId="3" xfId="0" applyFont="1" applyFill="1" applyBorder="1"/>
    <xf numFmtId="0" fontId="2" fillId="3" borderId="10" xfId="0" applyFont="1" applyFill="1" applyBorder="1" applyProtection="1">
      <protection locked="0"/>
    </xf>
    <xf numFmtId="0" fontId="2" fillId="3" borderId="8" xfId="0" applyFont="1" applyFill="1" applyBorder="1" applyProtection="1">
      <protection locked="0"/>
    </xf>
    <xf numFmtId="0" fontId="1" fillId="3" borderId="5" xfId="0" applyFont="1" applyFill="1" applyBorder="1"/>
    <xf numFmtId="0" fontId="2" fillId="3" borderId="11" xfId="0" applyFont="1" applyFill="1" applyBorder="1" applyProtection="1">
      <protection locked="0"/>
    </xf>
    <xf numFmtId="0" fontId="1" fillId="3" borderId="2" xfId="0" applyFont="1" applyFill="1" applyBorder="1"/>
    <xf numFmtId="0" fontId="2" fillId="3" borderId="1" xfId="0" applyFont="1" applyFill="1" applyBorder="1"/>
    <xf numFmtId="0" fontId="1" fillId="3" borderId="32" xfId="0" applyFont="1" applyFill="1" applyBorder="1"/>
    <xf numFmtId="0" fontId="2" fillId="3" borderId="20" xfId="0" applyFont="1" applyFill="1" applyBorder="1"/>
    <xf numFmtId="0" fontId="1" fillId="3" borderId="4" xfId="0" applyFont="1" applyFill="1" applyBorder="1"/>
    <xf numFmtId="0" fontId="2" fillId="3" borderId="3" xfId="0" applyFont="1" applyFill="1" applyBorder="1"/>
    <xf numFmtId="0" fontId="1" fillId="3" borderId="6" xfId="0" applyFont="1" applyFill="1" applyBorder="1"/>
    <xf numFmtId="0" fontId="2" fillId="3" borderId="7" xfId="0" applyFont="1" applyFill="1" applyBorder="1"/>
    <xf numFmtId="49" fontId="2" fillId="0" borderId="1" xfId="0" applyNumberFormat="1" applyFont="1" applyBorder="1"/>
    <xf numFmtId="49" fontId="2" fillId="0" borderId="13" xfId="0" applyNumberFormat="1" applyFont="1" applyBorder="1"/>
    <xf numFmtId="49" fontId="2" fillId="0" borderId="20" xfId="0" applyNumberFormat="1" applyFont="1" applyBorder="1"/>
    <xf numFmtId="49" fontId="2" fillId="0" borderId="3" xfId="0" applyNumberFormat="1" applyFont="1" applyBorder="1"/>
    <xf numFmtId="49" fontId="2" fillId="0" borderId="5" xfId="0" applyNumberFormat="1" applyFont="1" applyBorder="1"/>
    <xf numFmtId="0" fontId="19" fillId="2" borderId="12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12" fillId="3" borderId="45" xfId="0" applyFont="1" applyFill="1" applyBorder="1" applyAlignment="1">
      <alignment horizontal="left"/>
    </xf>
    <xf numFmtId="0" fontId="20" fillId="0" borderId="0" xfId="0" applyFont="1"/>
    <xf numFmtId="0" fontId="17" fillId="0" borderId="0" xfId="0" applyFont="1"/>
    <xf numFmtId="0" fontId="21" fillId="0" borderId="0" xfId="0" applyFont="1"/>
    <xf numFmtId="0" fontId="7" fillId="0" borderId="0" xfId="0" applyFont="1"/>
    <xf numFmtId="0" fontId="6" fillId="3" borderId="30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/>
    <xf numFmtId="0" fontId="17" fillId="2" borderId="29" xfId="0" applyFont="1" applyFill="1" applyBorder="1" applyAlignment="1"/>
    <xf numFmtId="0" fontId="17" fillId="2" borderId="4" xfId="0" applyFont="1" applyFill="1" applyBorder="1" applyAlignment="1"/>
    <xf numFmtId="0" fontId="17" fillId="2" borderId="17" xfId="0" applyFont="1" applyFill="1" applyBorder="1" applyAlignment="1"/>
    <xf numFmtId="0" fontId="17" fillId="2" borderId="29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17" xfId="0" applyFont="1" applyFill="1" applyBorder="1" applyAlignment="1">
      <alignment vertical="center"/>
    </xf>
    <xf numFmtId="0" fontId="4" fillId="3" borderId="34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23" xfId="0" applyBorder="1"/>
    <xf numFmtId="0" fontId="17" fillId="2" borderId="35" xfId="0" applyFont="1" applyFill="1" applyBorder="1" applyAlignment="1"/>
    <xf numFmtId="0" fontId="17" fillId="2" borderId="2" xfId="0" applyFont="1" applyFill="1" applyBorder="1" applyAlignment="1"/>
    <xf numFmtId="0" fontId="17" fillId="2" borderId="28" xfId="0" applyFont="1" applyFill="1" applyBorder="1" applyAlignment="1"/>
    <xf numFmtId="0" fontId="1" fillId="3" borderId="34" xfId="0" applyFont="1" applyFill="1" applyBorder="1" applyAlignment="1">
      <alignment horizontal="center" vertical="center" wrapText="1" shrinkToFit="1"/>
    </xf>
    <xf numFmtId="0" fontId="1" fillId="3" borderId="13" xfId="0" applyFont="1" applyFill="1" applyBorder="1" applyAlignment="1">
      <alignment wrapText="1"/>
    </xf>
    <xf numFmtId="0" fontId="1" fillId="3" borderId="30" xfId="0" applyFont="1" applyFill="1" applyBorder="1" applyAlignment="1">
      <alignment wrapText="1"/>
    </xf>
    <xf numFmtId="0" fontId="1" fillId="3" borderId="33" xfId="0" applyFont="1" applyFill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/>
    </xf>
    <xf numFmtId="0" fontId="0" fillId="0" borderId="36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0" fillId="0" borderId="49" xfId="0" applyBorder="1" applyAlignment="1"/>
    <xf numFmtId="0" fontId="0" fillId="0" borderId="39" xfId="0" applyBorder="1" applyAlignment="1">
      <alignment vertical="top"/>
    </xf>
    <xf numFmtId="49" fontId="6" fillId="0" borderId="37" xfId="0" applyNumberFormat="1" applyFont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0" fontId="7" fillId="0" borderId="39" xfId="0" applyFont="1" applyBorder="1" applyAlignment="1"/>
    <xf numFmtId="0" fontId="7" fillId="0" borderId="21" xfId="0" applyFont="1" applyBorder="1" applyAlignment="1"/>
    <xf numFmtId="0" fontId="7" fillId="0" borderId="40" xfId="0" applyFont="1" applyBorder="1" applyAlignment="1"/>
    <xf numFmtId="0" fontId="6" fillId="0" borderId="3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0" fillId="0" borderId="49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4" xfId="0" applyBorder="1" applyAlignment="1"/>
    <xf numFmtId="0" fontId="0" fillId="0" borderId="13" xfId="0" applyBorder="1" applyAlignment="1"/>
    <xf numFmtId="0" fontId="0" fillId="0" borderId="23" xfId="0" applyBorder="1" applyAlignment="1"/>
    <xf numFmtId="0" fontId="7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39" xfId="0" applyBorder="1" applyAlignment="1"/>
    <xf numFmtId="0" fontId="0" fillId="0" borderId="21" xfId="0" applyBorder="1" applyAlignment="1"/>
    <xf numFmtId="49" fontId="6" fillId="0" borderId="38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left" vertical="top"/>
    </xf>
    <xf numFmtId="0" fontId="16" fillId="0" borderId="19" xfId="0" applyFont="1" applyBorder="1" applyAlignment="1">
      <alignment horizontal="center" vertical="center"/>
    </xf>
    <xf numFmtId="0" fontId="16" fillId="0" borderId="16" xfId="0" applyFont="1" applyBorder="1" applyAlignment="1">
      <alignment vertical="center"/>
    </xf>
    <xf numFmtId="0" fontId="16" fillId="0" borderId="55" xfId="0" applyFont="1" applyBorder="1" applyAlignment="1">
      <alignment vertical="center"/>
    </xf>
    <xf numFmtId="0" fontId="0" fillId="0" borderId="51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10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9" defaultPivotStyle="PivotStyleLight16"/>
  <colors>
    <mruColors>
      <color rgb="FFF18077"/>
      <color rgb="FFDBEEF3"/>
      <color rgb="FFF4F3EC"/>
      <color rgb="FFE8E8E8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225552</xdr:colOff>
      <xdr:row>5</xdr:row>
      <xdr:rowOff>9525</xdr:rowOff>
    </xdr:from>
    <xdr:to>
      <xdr:col>2</xdr:col>
      <xdr:colOff>244602</xdr:colOff>
      <xdr:row>9</xdr:row>
      <xdr:rowOff>19050</xdr:rowOff>
    </xdr:to>
    <xdr:pic>
      <xdr:nvPicPr>
        <xdr:cNvPr id="2" name="Obrázek 1" descr="image00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5552" y="1000125"/>
          <a:ext cx="819150" cy="819150"/>
        </a:xfrm>
        <a:prstGeom prst="rect">
          <a:avLst/>
        </a:prstGeom>
      </xdr:spPr>
    </xdr:pic>
    <xdr:clientData/>
  </xdr:twoCellAnchor>
  <xdr:twoCellAnchor editAs="oneCell">
    <xdr:from>
      <xdr:col>8</xdr:col>
      <xdr:colOff>9526</xdr:colOff>
      <xdr:row>5</xdr:row>
      <xdr:rowOff>85725</xdr:rowOff>
    </xdr:from>
    <xdr:to>
      <xdr:col>17</xdr:col>
      <xdr:colOff>375208</xdr:colOff>
      <xdr:row>8</xdr:row>
      <xdr:rowOff>50645</xdr:rowOff>
    </xdr:to>
    <xdr:pic>
      <xdr:nvPicPr>
        <xdr:cNvPr id="1025" name="Picture 1" descr="http://oreltrebovice.cz/wp-content/uploads/2011/10/ostrava_logo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62626" y="1076325"/>
          <a:ext cx="2232582" cy="56499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30"/>
  <sheetViews>
    <sheetView topLeftCell="A16" workbookViewId="0">
      <selection activeCell="Q29" sqref="Q29"/>
    </sheetView>
  </sheetViews>
  <sheetFormatPr defaultRowHeight="15"/>
  <cols>
    <col min="1" max="1" width="8.140625" style="1" bestFit="1" customWidth="1"/>
    <col min="2" max="2" width="3.85546875" style="1" bestFit="1" customWidth="1"/>
    <col min="3" max="3" width="7.28515625" style="1" bestFit="1" customWidth="1"/>
    <col min="4" max="4" width="2.5703125" style="1" bestFit="1" customWidth="1"/>
    <col min="5" max="5" width="25.42578125" style="1" customWidth="1"/>
    <col min="6" max="6" width="2.5703125" style="1" bestFit="1" customWidth="1"/>
    <col min="7" max="7" width="34.5703125" style="1" customWidth="1"/>
    <col min="8" max="8" width="1.85546875" style="1" customWidth="1"/>
    <col min="9" max="9" width="5.7109375" style="1" customWidth="1"/>
    <col min="10" max="10" width="1.7109375" style="1" customWidth="1"/>
    <col min="11" max="11" width="5.7109375" style="1" customWidth="1"/>
    <col min="12" max="12" width="2.140625" style="1" customWidth="1"/>
    <col min="13" max="13" width="1.85546875" style="1" customWidth="1"/>
    <col min="14" max="14" width="3.7109375" style="1" customWidth="1"/>
    <col min="15" max="15" width="1.7109375" style="8" customWidth="1"/>
    <col min="16" max="16" width="3.7109375" style="1" customWidth="1"/>
    <col min="17" max="17" width="1.7109375" style="1" customWidth="1"/>
    <col min="18" max="18" width="9.140625" style="1"/>
    <col min="19" max="19" width="2.42578125" style="1" customWidth="1"/>
    <col min="20" max="22" width="9.140625" style="1" hidden="1" customWidth="1"/>
    <col min="23" max="16384" width="9.140625" style="1"/>
  </cols>
  <sheetData>
    <row r="2" spans="1:22" ht="15.75">
      <c r="A2" s="161" t="s">
        <v>70</v>
      </c>
      <c r="B2" s="161"/>
      <c r="C2" s="161"/>
      <c r="D2" s="161"/>
      <c r="E2" s="161"/>
      <c r="F2" s="161"/>
      <c r="G2" s="161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</row>
    <row r="3" spans="1:22" ht="15.75">
      <c r="A3" s="22"/>
      <c r="B3" s="22"/>
      <c r="C3" s="161" t="s">
        <v>69</v>
      </c>
      <c r="D3" s="162"/>
      <c r="E3" s="162"/>
      <c r="F3" s="162"/>
      <c r="G3" s="162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</row>
    <row r="4" spans="1:22" ht="15.75">
      <c r="A4" s="13"/>
      <c r="B4" s="13"/>
      <c r="C4" s="13"/>
      <c r="D4" s="13"/>
      <c r="E4" s="13" t="s">
        <v>71</v>
      </c>
      <c r="F4" s="13"/>
      <c r="G4" s="13"/>
    </row>
    <row r="5" spans="1:22" ht="15.75" thickBot="1"/>
    <row r="6" spans="1:22" ht="15.75">
      <c r="D6" s="2">
        <v>1</v>
      </c>
      <c r="E6" s="128" t="s">
        <v>72</v>
      </c>
      <c r="F6" s="129">
        <v>2</v>
      </c>
      <c r="G6" s="130" t="s">
        <v>73</v>
      </c>
    </row>
    <row r="7" spans="1:22" ht="15.75">
      <c r="D7" s="3">
        <v>3</v>
      </c>
      <c r="E7" s="131" t="s">
        <v>74</v>
      </c>
      <c r="F7" s="132">
        <v>4</v>
      </c>
      <c r="G7" s="133" t="s">
        <v>76</v>
      </c>
    </row>
    <row r="8" spans="1:22" ht="15.75">
      <c r="D8" s="3">
        <v>5</v>
      </c>
      <c r="E8" s="131" t="s">
        <v>78</v>
      </c>
      <c r="F8" s="132">
        <v>6</v>
      </c>
      <c r="G8" s="133" t="s">
        <v>75</v>
      </c>
    </row>
    <row r="9" spans="1:22" ht="16.5" thickBot="1">
      <c r="D9" s="4">
        <v>7</v>
      </c>
      <c r="E9" s="134" t="s">
        <v>79</v>
      </c>
      <c r="F9" s="135">
        <v>8</v>
      </c>
      <c r="G9" s="136" t="s">
        <v>80</v>
      </c>
    </row>
    <row r="11" spans="1:22" ht="15.75" thickBot="1">
      <c r="I11" s="163" t="s">
        <v>7</v>
      </c>
      <c r="J11" s="163"/>
      <c r="K11" s="163"/>
      <c r="L11" s="164"/>
      <c r="M11" s="164"/>
      <c r="N11" s="164"/>
      <c r="O11" s="164"/>
      <c r="P11" s="164"/>
      <c r="Q11" s="164"/>
    </row>
    <row r="12" spans="1:22" ht="16.5" thickBot="1">
      <c r="A12" s="2" t="s">
        <v>2</v>
      </c>
      <c r="B12" s="2">
        <v>1</v>
      </c>
      <c r="C12" s="145" t="s">
        <v>81</v>
      </c>
      <c r="D12" s="137">
        <v>1</v>
      </c>
      <c r="E12" s="138" t="str">
        <f>E6</f>
        <v>Olomouc U19</v>
      </c>
      <c r="F12" s="137">
        <v>2</v>
      </c>
      <c r="G12" s="138" t="str">
        <f>G6</f>
        <v>TJ Sokol Poruba U19</v>
      </c>
      <c r="H12" s="9"/>
      <c r="I12" s="10">
        <v>32</v>
      </c>
      <c r="J12" s="11" t="s">
        <v>9</v>
      </c>
      <c r="K12" s="12">
        <v>37</v>
      </c>
      <c r="L12" s="25"/>
      <c r="M12" s="26" t="s">
        <v>10</v>
      </c>
      <c r="N12" s="26">
        <v>15</v>
      </c>
      <c r="O12" s="24" t="s">
        <v>9</v>
      </c>
      <c r="P12" s="27">
        <v>16</v>
      </c>
      <c r="Q12" s="25" t="s">
        <v>11</v>
      </c>
    </row>
    <row r="13" spans="1:22" ht="16.5" thickBot="1">
      <c r="A13" s="19"/>
      <c r="B13" s="5"/>
      <c r="C13" s="146"/>
      <c r="D13" s="18"/>
      <c r="E13" s="20"/>
      <c r="F13" s="18"/>
      <c r="G13" s="21"/>
      <c r="H13" s="9"/>
      <c r="I13" s="10"/>
      <c r="J13" s="11"/>
      <c r="K13" s="12"/>
      <c r="L13" s="25"/>
      <c r="M13" s="26"/>
      <c r="N13" s="26"/>
      <c r="O13" s="24"/>
      <c r="P13" s="27"/>
      <c r="Q13" s="25"/>
    </row>
    <row r="14" spans="1:22" ht="15.75">
      <c r="A14" s="17" t="s">
        <v>2</v>
      </c>
      <c r="B14" s="17">
        <v>2</v>
      </c>
      <c r="C14" s="147" t="s">
        <v>82</v>
      </c>
      <c r="D14" s="139">
        <v>3</v>
      </c>
      <c r="E14" s="140" t="str">
        <f>E7</f>
        <v>Veselí U17</v>
      </c>
      <c r="F14" s="139">
        <v>4</v>
      </c>
      <c r="G14" s="140" t="str">
        <f>G7</f>
        <v>TJ Sokol Poruba U17</v>
      </c>
      <c r="H14" s="9"/>
      <c r="I14" s="10">
        <v>25</v>
      </c>
      <c r="J14" s="11" t="s">
        <v>9</v>
      </c>
      <c r="K14" s="12">
        <v>26</v>
      </c>
      <c r="L14" s="25"/>
      <c r="M14" s="26" t="s">
        <v>10</v>
      </c>
      <c r="N14" s="26">
        <v>17</v>
      </c>
      <c r="O14" s="24" t="s">
        <v>9</v>
      </c>
      <c r="P14" s="27">
        <v>9</v>
      </c>
      <c r="Q14" s="25" t="s">
        <v>11</v>
      </c>
    </row>
    <row r="15" spans="1:22" ht="15.75">
      <c r="A15" s="17" t="s">
        <v>0</v>
      </c>
      <c r="B15" s="3">
        <v>3</v>
      </c>
      <c r="C15" s="148" t="s">
        <v>83</v>
      </c>
      <c r="D15" s="141">
        <v>5</v>
      </c>
      <c r="E15" s="142" t="str">
        <f>E8</f>
        <v>Bytča U19</v>
      </c>
      <c r="F15" s="141">
        <v>6</v>
      </c>
      <c r="G15" s="142" t="str">
        <f>G8</f>
        <v>Michalovce U19</v>
      </c>
      <c r="H15" s="9"/>
      <c r="I15" s="10">
        <v>38</v>
      </c>
      <c r="J15" s="11" t="s">
        <v>9</v>
      </c>
      <c r="K15" s="12">
        <v>25</v>
      </c>
      <c r="L15" s="25"/>
      <c r="M15" s="26" t="s">
        <v>10</v>
      </c>
      <c r="N15" s="26">
        <v>19</v>
      </c>
      <c r="O15" s="24" t="s">
        <v>9</v>
      </c>
      <c r="P15" s="27">
        <v>12</v>
      </c>
      <c r="Q15" s="25" t="s">
        <v>11</v>
      </c>
    </row>
    <row r="16" spans="1:22" ht="15.75">
      <c r="A16" s="17" t="s">
        <v>0</v>
      </c>
      <c r="B16" s="3">
        <v>4</v>
      </c>
      <c r="C16" s="148" t="s">
        <v>84</v>
      </c>
      <c r="D16" s="141">
        <v>7</v>
      </c>
      <c r="E16" s="142" t="str">
        <f>E9</f>
        <v>Bytča U17</v>
      </c>
      <c r="F16" s="141">
        <v>8</v>
      </c>
      <c r="G16" s="142" t="str">
        <f>G9</f>
        <v>Michalovce U17</v>
      </c>
      <c r="H16" s="9"/>
      <c r="I16" s="10">
        <v>19</v>
      </c>
      <c r="J16" s="11" t="s">
        <v>9</v>
      </c>
      <c r="K16" s="12">
        <v>40</v>
      </c>
      <c r="L16" s="25"/>
      <c r="M16" s="26" t="s">
        <v>10</v>
      </c>
      <c r="N16" s="26">
        <v>10</v>
      </c>
      <c r="O16" s="24" t="s">
        <v>9</v>
      </c>
      <c r="P16" s="27">
        <v>21</v>
      </c>
      <c r="Q16" s="25" t="s">
        <v>11</v>
      </c>
    </row>
    <row r="17" spans="1:17" ht="15.75">
      <c r="A17" s="3" t="s">
        <v>0</v>
      </c>
      <c r="B17" s="3">
        <v>5</v>
      </c>
      <c r="C17" s="148" t="s">
        <v>85</v>
      </c>
      <c r="D17" s="141">
        <v>1</v>
      </c>
      <c r="E17" s="142" t="str">
        <f>E6</f>
        <v>Olomouc U19</v>
      </c>
      <c r="F17" s="141">
        <v>5</v>
      </c>
      <c r="G17" s="142" t="str">
        <f>E8</f>
        <v>Bytča U19</v>
      </c>
      <c r="H17" s="9"/>
      <c r="I17" s="10">
        <v>21</v>
      </c>
      <c r="J17" s="11" t="s">
        <v>9</v>
      </c>
      <c r="K17" s="12">
        <v>31</v>
      </c>
      <c r="L17" s="25"/>
      <c r="M17" s="26" t="s">
        <v>10</v>
      </c>
      <c r="N17" s="26">
        <v>11</v>
      </c>
      <c r="O17" s="24" t="s">
        <v>9</v>
      </c>
      <c r="P17" s="27">
        <v>13</v>
      </c>
      <c r="Q17" s="25" t="s">
        <v>11</v>
      </c>
    </row>
    <row r="18" spans="1:17" ht="15.75">
      <c r="A18" s="17" t="s">
        <v>0</v>
      </c>
      <c r="B18" s="17">
        <v>6</v>
      </c>
      <c r="C18" s="147" t="s">
        <v>86</v>
      </c>
      <c r="D18" s="139">
        <v>3</v>
      </c>
      <c r="E18" s="140" t="str">
        <f>E7</f>
        <v>Veselí U17</v>
      </c>
      <c r="F18" s="139">
        <v>7</v>
      </c>
      <c r="G18" s="140" t="str">
        <f>E9</f>
        <v>Bytča U17</v>
      </c>
      <c r="H18" s="9"/>
      <c r="I18" s="10">
        <v>27</v>
      </c>
      <c r="J18" s="11" t="s">
        <v>9</v>
      </c>
      <c r="K18" s="12">
        <v>24</v>
      </c>
      <c r="L18" s="25"/>
      <c r="M18" s="26" t="s">
        <v>10</v>
      </c>
      <c r="N18" s="26">
        <v>13</v>
      </c>
      <c r="O18" s="24" t="s">
        <v>9</v>
      </c>
      <c r="P18" s="27">
        <v>13</v>
      </c>
      <c r="Q18" s="25" t="s">
        <v>11</v>
      </c>
    </row>
    <row r="19" spans="1:17" ht="15.75">
      <c r="A19" s="3" t="s">
        <v>0</v>
      </c>
      <c r="B19" s="3">
        <v>7</v>
      </c>
      <c r="C19" s="148" t="s">
        <v>87</v>
      </c>
      <c r="D19" s="141">
        <v>4</v>
      </c>
      <c r="E19" s="142" t="str">
        <f>G7</f>
        <v>TJ Sokol Poruba U17</v>
      </c>
      <c r="F19" s="141">
        <v>8</v>
      </c>
      <c r="G19" s="142" t="str">
        <f>G9</f>
        <v>Michalovce U17</v>
      </c>
      <c r="H19" s="9"/>
      <c r="I19" s="10">
        <v>26</v>
      </c>
      <c r="J19" s="11" t="s">
        <v>9</v>
      </c>
      <c r="K19" s="12">
        <v>36</v>
      </c>
      <c r="L19" s="25"/>
      <c r="M19" s="26" t="s">
        <v>10</v>
      </c>
      <c r="N19" s="26">
        <v>11</v>
      </c>
      <c r="O19" s="24" t="s">
        <v>9</v>
      </c>
      <c r="P19" s="27">
        <v>18</v>
      </c>
      <c r="Q19" s="25" t="s">
        <v>11</v>
      </c>
    </row>
    <row r="20" spans="1:17" ht="16.5" thickBot="1">
      <c r="A20" s="3" t="s">
        <v>0</v>
      </c>
      <c r="B20" s="3">
        <v>8</v>
      </c>
      <c r="C20" s="148" t="s">
        <v>88</v>
      </c>
      <c r="D20" s="141">
        <v>6</v>
      </c>
      <c r="E20" s="142" t="str">
        <f>G8</f>
        <v>Michalovce U19</v>
      </c>
      <c r="F20" s="141">
        <v>1</v>
      </c>
      <c r="G20" s="142" t="str">
        <f>E6</f>
        <v>Olomouc U19</v>
      </c>
      <c r="H20" s="9"/>
      <c r="I20" s="10">
        <v>37</v>
      </c>
      <c r="J20" s="11" t="s">
        <v>9</v>
      </c>
      <c r="K20" s="12">
        <v>24</v>
      </c>
      <c r="L20" s="25"/>
      <c r="M20" s="26" t="s">
        <v>10</v>
      </c>
      <c r="N20" s="26">
        <v>20</v>
      </c>
      <c r="O20" s="24" t="s">
        <v>9</v>
      </c>
      <c r="P20" s="27">
        <v>9</v>
      </c>
      <c r="Q20" s="25" t="s">
        <v>11</v>
      </c>
    </row>
    <row r="21" spans="1:17" ht="16.5" thickBot="1">
      <c r="A21" s="19"/>
      <c r="B21" s="5"/>
      <c r="C21" s="146"/>
      <c r="D21" s="18"/>
      <c r="E21" s="20"/>
      <c r="F21" s="18"/>
      <c r="G21" s="21"/>
      <c r="H21" s="9"/>
      <c r="I21" s="10"/>
      <c r="J21" s="11"/>
      <c r="K21" s="12"/>
      <c r="L21" s="25"/>
      <c r="M21" s="26"/>
      <c r="N21" s="26"/>
      <c r="O21" s="24"/>
      <c r="P21" s="27"/>
      <c r="Q21" s="25"/>
    </row>
    <row r="22" spans="1:17" ht="15.75">
      <c r="A22" s="3" t="s">
        <v>1</v>
      </c>
      <c r="B22" s="3">
        <v>9</v>
      </c>
      <c r="C22" s="148" t="s">
        <v>89</v>
      </c>
      <c r="D22" s="141">
        <v>2</v>
      </c>
      <c r="E22" s="142" t="str">
        <f>G6</f>
        <v>TJ Sokol Poruba U19</v>
      </c>
      <c r="F22" s="141">
        <v>6</v>
      </c>
      <c r="G22" s="142" t="str">
        <f>G8</f>
        <v>Michalovce U19</v>
      </c>
      <c r="H22" s="9"/>
      <c r="I22" s="10">
        <v>27</v>
      </c>
      <c r="J22" s="11" t="s">
        <v>9</v>
      </c>
      <c r="K22" s="12">
        <v>41</v>
      </c>
      <c r="L22" s="25"/>
      <c r="M22" s="26" t="s">
        <v>10</v>
      </c>
      <c r="N22" s="26">
        <v>13</v>
      </c>
      <c r="O22" s="24" t="s">
        <v>9</v>
      </c>
      <c r="P22" s="27">
        <v>19</v>
      </c>
      <c r="Q22" s="25" t="s">
        <v>11</v>
      </c>
    </row>
    <row r="23" spans="1:17" ht="15.75">
      <c r="A23" s="3" t="s">
        <v>1</v>
      </c>
      <c r="B23" s="3">
        <v>10</v>
      </c>
      <c r="C23" s="148" t="s">
        <v>90</v>
      </c>
      <c r="D23" s="141">
        <v>4</v>
      </c>
      <c r="E23" s="142" t="str">
        <f>G7</f>
        <v>TJ Sokol Poruba U17</v>
      </c>
      <c r="F23" s="141">
        <v>7</v>
      </c>
      <c r="G23" s="142" t="str">
        <f>E9</f>
        <v>Bytča U17</v>
      </c>
      <c r="H23" s="9"/>
      <c r="I23" s="10">
        <v>28</v>
      </c>
      <c r="J23" s="11" t="s">
        <v>9</v>
      </c>
      <c r="K23" s="12">
        <v>33</v>
      </c>
      <c r="L23" s="25"/>
      <c r="M23" s="26" t="s">
        <v>10</v>
      </c>
      <c r="N23" s="26">
        <v>12</v>
      </c>
      <c r="O23" s="24" t="s">
        <v>9</v>
      </c>
      <c r="P23" s="27">
        <v>13</v>
      </c>
      <c r="Q23" s="25" t="s">
        <v>11</v>
      </c>
    </row>
    <row r="24" spans="1:17" ht="15.75">
      <c r="A24" s="3" t="s">
        <v>1</v>
      </c>
      <c r="B24" s="15">
        <v>11</v>
      </c>
      <c r="C24" s="148" t="s">
        <v>91</v>
      </c>
      <c r="D24" s="143">
        <v>8</v>
      </c>
      <c r="E24" s="144" t="str">
        <f>G9</f>
        <v>Michalovce U17</v>
      </c>
      <c r="F24" s="143">
        <v>3</v>
      </c>
      <c r="G24" s="144" t="str">
        <f>E7</f>
        <v>Veselí U17</v>
      </c>
      <c r="H24" s="9"/>
      <c r="I24" s="10">
        <v>37</v>
      </c>
      <c r="J24" s="11" t="s">
        <v>9</v>
      </c>
      <c r="K24" s="12">
        <v>27</v>
      </c>
      <c r="L24" s="25"/>
      <c r="M24" s="26" t="s">
        <v>10</v>
      </c>
      <c r="N24" s="26">
        <v>22</v>
      </c>
      <c r="O24" s="24" t="s">
        <v>9</v>
      </c>
      <c r="P24" s="27">
        <v>16</v>
      </c>
      <c r="Q24" s="25" t="s">
        <v>11</v>
      </c>
    </row>
    <row r="25" spans="1:17" ht="16.5" thickBot="1">
      <c r="A25" s="3" t="s">
        <v>1</v>
      </c>
      <c r="B25" s="3">
        <v>12</v>
      </c>
      <c r="C25" s="148" t="s">
        <v>92</v>
      </c>
      <c r="D25" s="141">
        <v>2</v>
      </c>
      <c r="E25" s="142" t="str">
        <f>G6</f>
        <v>TJ Sokol Poruba U19</v>
      </c>
      <c r="F25" s="141">
        <v>5</v>
      </c>
      <c r="G25" s="142" t="str">
        <f>E8</f>
        <v>Bytča U19</v>
      </c>
      <c r="H25" s="9"/>
      <c r="I25" s="10">
        <v>30</v>
      </c>
      <c r="J25" s="11" t="s">
        <v>9</v>
      </c>
      <c r="K25" s="12">
        <v>32</v>
      </c>
      <c r="L25" s="25"/>
      <c r="M25" s="26" t="s">
        <v>10</v>
      </c>
      <c r="N25" s="26">
        <v>15</v>
      </c>
      <c r="O25" s="24" t="s">
        <v>9</v>
      </c>
      <c r="P25" s="27">
        <v>19</v>
      </c>
      <c r="Q25" s="25" t="s">
        <v>11</v>
      </c>
    </row>
    <row r="26" spans="1:17" ht="16.5" thickBot="1">
      <c r="A26" s="4" t="s">
        <v>1</v>
      </c>
      <c r="B26" s="16"/>
      <c r="C26" s="149"/>
      <c r="D26" s="158" t="s">
        <v>14</v>
      </c>
      <c r="E26" s="159"/>
      <c r="F26" s="159"/>
      <c r="G26" s="160"/>
      <c r="I26" s="10"/>
      <c r="K26" s="12"/>
    </row>
    <row r="30" spans="1:17">
      <c r="D30"/>
    </row>
  </sheetData>
  <mergeCells count="4">
    <mergeCell ref="D26:G26"/>
    <mergeCell ref="A2:V2"/>
    <mergeCell ref="C3:G3"/>
    <mergeCell ref="I11:Q11"/>
  </mergeCells>
  <phoneticPr fontId="0" type="noConversion"/>
  <printOptions horizontalCentered="1" verticalCentered="1"/>
  <pageMargins left="0.39370078740157483" right="0.39370078740157483" top="0.39370078740157483" bottom="0.39370078740157483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B1:P33"/>
  <sheetViews>
    <sheetView topLeftCell="B4" workbookViewId="0">
      <selection activeCell="N15" sqref="N15"/>
    </sheetView>
  </sheetViews>
  <sheetFormatPr defaultColWidth="4.28515625" defaultRowHeight="17.25" customHeight="1"/>
  <cols>
    <col min="1" max="1" width="0.85546875" customWidth="1"/>
    <col min="2" max="2" width="4.85546875" customWidth="1"/>
    <col min="3" max="3" width="21.140625" customWidth="1"/>
    <col min="4" max="4" width="6.5703125" customWidth="1"/>
    <col min="5" max="5" width="13.140625" customWidth="1"/>
    <col min="6" max="6" width="3.140625" customWidth="1"/>
    <col min="7" max="7" width="2.140625" customWidth="1"/>
    <col min="8" max="8" width="2.85546875" customWidth="1"/>
    <col min="9" max="9" width="12.28515625" customWidth="1"/>
    <col min="10" max="10" width="3.140625" customWidth="1"/>
    <col min="11" max="11" width="2.140625" customWidth="1"/>
    <col min="12" max="12" width="2.85546875" customWidth="1"/>
    <col min="13" max="13" width="12.28515625" customWidth="1"/>
    <col min="14" max="14" width="3.140625" customWidth="1"/>
    <col min="15" max="15" width="2.140625" customWidth="1"/>
    <col min="16" max="16" width="2.85546875" customWidth="1"/>
  </cols>
  <sheetData>
    <row r="1" spans="2:16" ht="17.25" customHeight="1">
      <c r="B1">
        <v>8</v>
      </c>
    </row>
    <row r="2" spans="2:16" ht="17.25" customHeight="1" thickBot="1"/>
    <row r="3" spans="2:16" ht="16.5" customHeight="1" thickBot="1">
      <c r="B3" s="200" t="s">
        <v>15</v>
      </c>
      <c r="C3" s="201"/>
      <c r="D3" s="202"/>
      <c r="E3" s="200" t="s">
        <v>98</v>
      </c>
      <c r="F3" s="201"/>
      <c r="G3" s="201"/>
      <c r="H3" s="201"/>
      <c r="I3" s="201"/>
      <c r="J3" s="201"/>
      <c r="K3" s="201"/>
      <c r="L3" s="202"/>
      <c r="M3" s="201"/>
      <c r="N3" s="201"/>
      <c r="O3" s="201"/>
      <c r="P3" s="202"/>
    </row>
    <row r="4" spans="2:16" ht="15.75" customHeight="1" thickBot="1">
      <c r="B4" s="203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</row>
    <row r="5" spans="2:16" ht="15.75" customHeight="1">
      <c r="B5" s="182" t="s">
        <v>22</v>
      </c>
      <c r="C5" s="183"/>
      <c r="D5" s="184"/>
      <c r="E5" s="54" t="s">
        <v>23</v>
      </c>
      <c r="F5" s="54"/>
      <c r="G5" s="54"/>
      <c r="H5" s="55"/>
      <c r="I5" s="54" t="s">
        <v>26</v>
      </c>
      <c r="J5" s="54"/>
      <c r="K5" s="54"/>
      <c r="L5" s="55"/>
      <c r="M5" s="54" t="s">
        <v>27</v>
      </c>
      <c r="N5" s="54"/>
      <c r="O5" s="54"/>
      <c r="P5" s="55"/>
    </row>
    <row r="6" spans="2:16" ht="15.75" customHeight="1" thickBot="1">
      <c r="B6" s="195" t="str">
        <f>'ROZLOSOVÁNÍ_pátek '!G9</f>
        <v>Michalovce U17</v>
      </c>
      <c r="C6" s="196"/>
      <c r="D6" s="197"/>
      <c r="E6" s="192" t="str">
        <f>'ROZLOSOVÁNÍ_pátek '!E9</f>
        <v>Bytča U17</v>
      </c>
      <c r="F6" s="193"/>
      <c r="G6" s="193"/>
      <c r="H6" s="194"/>
      <c r="I6" s="192" t="str">
        <f>'ROZLOSOVÁNÍ_pátek '!G7</f>
        <v>TJ Sokol Poruba U17</v>
      </c>
      <c r="J6" s="193"/>
      <c r="K6" s="193"/>
      <c r="L6" s="194"/>
      <c r="M6" s="192" t="str">
        <f>'ROZLOSOVÁNÍ_pátek '!E7</f>
        <v>Veselí U17</v>
      </c>
      <c r="N6" s="193"/>
      <c r="O6" s="193"/>
      <c r="P6" s="194"/>
    </row>
    <row r="7" spans="2:16" ht="16.5" customHeight="1" thickBot="1">
      <c r="B7" s="50" t="s">
        <v>6</v>
      </c>
      <c r="C7" s="51" t="s">
        <v>28</v>
      </c>
      <c r="D7" s="52" t="s">
        <v>29</v>
      </c>
      <c r="E7" s="31" t="s">
        <v>5</v>
      </c>
      <c r="F7" s="31"/>
      <c r="G7" s="29" t="s">
        <v>30</v>
      </c>
      <c r="H7" s="30" t="s">
        <v>31</v>
      </c>
      <c r="I7" s="31" t="s">
        <v>5</v>
      </c>
      <c r="J7" s="31"/>
      <c r="K7" s="29" t="s">
        <v>30</v>
      </c>
      <c r="L7" s="30" t="s">
        <v>31</v>
      </c>
      <c r="M7" s="31" t="s">
        <v>5</v>
      </c>
      <c r="N7" s="31"/>
      <c r="O7" s="29" t="s">
        <v>30</v>
      </c>
      <c r="P7" s="30" t="s">
        <v>31</v>
      </c>
    </row>
    <row r="8" spans="2:16" ht="20.25" customHeight="1">
      <c r="B8" s="32">
        <v>4</v>
      </c>
      <c r="C8" s="33" t="s">
        <v>131</v>
      </c>
      <c r="D8" s="34"/>
      <c r="E8" s="96" t="s">
        <v>49</v>
      </c>
      <c r="F8" s="85">
        <v>3</v>
      </c>
      <c r="G8" s="87"/>
      <c r="H8" s="89"/>
      <c r="I8" s="85"/>
      <c r="J8" s="85">
        <v>3</v>
      </c>
      <c r="K8" s="87"/>
      <c r="L8" s="89"/>
      <c r="M8" s="85"/>
      <c r="N8" s="85">
        <v>4</v>
      </c>
      <c r="O8" s="87"/>
      <c r="P8" s="89"/>
    </row>
    <row r="9" spans="2:16" ht="20.25" customHeight="1">
      <c r="B9" s="32">
        <v>6</v>
      </c>
      <c r="C9" s="36" t="s">
        <v>132</v>
      </c>
      <c r="D9" s="37"/>
      <c r="E9" s="86" t="s">
        <v>53</v>
      </c>
      <c r="F9" s="86">
        <v>6</v>
      </c>
      <c r="G9" s="88"/>
      <c r="H9" s="90" t="s">
        <v>48</v>
      </c>
      <c r="I9" s="86"/>
      <c r="J9" s="86">
        <v>5</v>
      </c>
      <c r="K9" s="88"/>
      <c r="L9" s="90"/>
      <c r="M9" s="86"/>
      <c r="N9" s="86">
        <v>5</v>
      </c>
      <c r="O9" s="88"/>
      <c r="P9" s="90"/>
    </row>
    <row r="10" spans="2:16" ht="20.25" customHeight="1">
      <c r="B10" s="32">
        <v>7</v>
      </c>
      <c r="C10" s="36" t="s">
        <v>133</v>
      </c>
      <c r="D10" s="37"/>
      <c r="E10" s="86" t="s">
        <v>47</v>
      </c>
      <c r="F10" s="86">
        <v>1</v>
      </c>
      <c r="G10" s="88"/>
      <c r="H10" s="90" t="s">
        <v>47</v>
      </c>
      <c r="I10" s="86"/>
      <c r="J10" s="86">
        <v>1</v>
      </c>
      <c r="K10" s="88"/>
      <c r="L10" s="90"/>
      <c r="M10" s="86"/>
      <c r="N10" s="86">
        <v>0</v>
      </c>
      <c r="O10" s="88"/>
      <c r="P10" s="90"/>
    </row>
    <row r="11" spans="2:16" ht="20.25" customHeight="1">
      <c r="B11" s="32">
        <v>8</v>
      </c>
      <c r="C11" s="36" t="s">
        <v>134</v>
      </c>
      <c r="D11" s="37"/>
      <c r="E11" s="91" t="s">
        <v>129</v>
      </c>
      <c r="F11" s="86">
        <v>12</v>
      </c>
      <c r="G11" s="88"/>
      <c r="H11" s="90" t="s">
        <v>47</v>
      </c>
      <c r="I11" s="86" t="s">
        <v>195</v>
      </c>
      <c r="J11" s="86">
        <v>15</v>
      </c>
      <c r="K11" s="88"/>
      <c r="L11" s="90"/>
      <c r="M11" s="86"/>
      <c r="N11" s="86">
        <v>9</v>
      </c>
      <c r="O11" s="88"/>
      <c r="P11" s="90"/>
    </row>
    <row r="12" spans="2:16" ht="20.25" customHeight="1">
      <c r="B12" s="32">
        <v>9</v>
      </c>
      <c r="C12" s="36" t="s">
        <v>135</v>
      </c>
      <c r="D12" s="37"/>
      <c r="E12" s="86" t="s">
        <v>50</v>
      </c>
      <c r="F12" s="86">
        <v>4</v>
      </c>
      <c r="G12" s="88"/>
      <c r="H12" s="90"/>
      <c r="I12" s="86"/>
      <c r="J12" s="86"/>
      <c r="K12" s="88"/>
      <c r="L12" s="90"/>
      <c r="M12" s="86"/>
      <c r="N12" s="86">
        <v>1</v>
      </c>
      <c r="O12" s="88"/>
      <c r="P12" s="90"/>
    </row>
    <row r="13" spans="2:16" ht="20.25" customHeight="1">
      <c r="B13" s="32">
        <v>12</v>
      </c>
      <c r="C13" s="36" t="s">
        <v>136</v>
      </c>
      <c r="D13" s="37"/>
      <c r="E13" s="86"/>
      <c r="F13" s="86">
        <v>0</v>
      </c>
      <c r="G13" s="88"/>
      <c r="H13" s="90"/>
      <c r="I13" s="86"/>
      <c r="J13" s="86"/>
      <c r="K13" s="88"/>
      <c r="L13" s="90"/>
      <c r="M13" s="86"/>
      <c r="N13" s="86">
        <v>0</v>
      </c>
      <c r="O13" s="88"/>
      <c r="P13" s="90"/>
    </row>
    <row r="14" spans="2:16" ht="20.25" customHeight="1">
      <c r="B14" s="32">
        <v>16</v>
      </c>
      <c r="C14" s="36" t="s">
        <v>137</v>
      </c>
      <c r="D14" s="37"/>
      <c r="E14" s="86"/>
      <c r="F14" s="86">
        <v>0</v>
      </c>
      <c r="G14" s="88"/>
      <c r="H14" s="90"/>
      <c r="I14" s="86"/>
      <c r="J14" s="86"/>
      <c r="K14" s="88"/>
      <c r="L14" s="90"/>
      <c r="M14" s="86"/>
      <c r="N14" s="86">
        <v>0</v>
      </c>
      <c r="O14" s="88"/>
      <c r="P14" s="90"/>
    </row>
    <row r="15" spans="2:16" ht="20.25" customHeight="1">
      <c r="B15" s="32">
        <v>17</v>
      </c>
      <c r="C15" s="36" t="s">
        <v>138</v>
      </c>
      <c r="D15" s="37"/>
      <c r="E15" s="86" t="s">
        <v>50</v>
      </c>
      <c r="F15" s="86">
        <v>4</v>
      </c>
      <c r="G15" s="88"/>
      <c r="H15" s="90" t="s">
        <v>47</v>
      </c>
      <c r="I15" s="86" t="s">
        <v>49</v>
      </c>
      <c r="J15" s="86">
        <v>3</v>
      </c>
      <c r="K15" s="88"/>
      <c r="L15" s="90"/>
      <c r="M15" s="86"/>
      <c r="N15" s="86">
        <v>3</v>
      </c>
      <c r="O15" s="88"/>
      <c r="P15" s="90"/>
    </row>
    <row r="16" spans="2:16" ht="20.25" customHeight="1">
      <c r="B16" s="32">
        <v>18</v>
      </c>
      <c r="C16" s="36" t="s">
        <v>139</v>
      </c>
      <c r="D16" s="37"/>
      <c r="E16" s="86" t="s">
        <v>48</v>
      </c>
      <c r="F16" s="86">
        <v>2</v>
      </c>
      <c r="G16" s="88" t="s">
        <v>47</v>
      </c>
      <c r="H16" s="90" t="s">
        <v>47</v>
      </c>
      <c r="I16" s="86" t="s">
        <v>47</v>
      </c>
      <c r="J16" s="86">
        <v>1</v>
      </c>
      <c r="K16" s="88"/>
      <c r="L16" s="90"/>
      <c r="M16" s="86"/>
      <c r="N16" s="86">
        <v>3</v>
      </c>
      <c r="O16" s="88"/>
      <c r="P16" s="90"/>
    </row>
    <row r="17" spans="2:16" ht="20.25" customHeight="1">
      <c r="B17" s="32">
        <v>23</v>
      </c>
      <c r="C17" s="36" t="s">
        <v>140</v>
      </c>
      <c r="D17" s="37"/>
      <c r="E17" s="86" t="s">
        <v>130</v>
      </c>
      <c r="F17" s="86">
        <v>8</v>
      </c>
      <c r="G17" s="88"/>
      <c r="H17" s="90"/>
      <c r="I17" s="86" t="s">
        <v>193</v>
      </c>
      <c r="J17" s="86">
        <v>8</v>
      </c>
      <c r="K17" s="88"/>
      <c r="L17" s="90"/>
      <c r="M17" s="86"/>
      <c r="N17" s="86">
        <v>12</v>
      </c>
      <c r="O17" s="88"/>
      <c r="P17" s="90"/>
    </row>
    <row r="18" spans="2:16" ht="20.25" customHeight="1">
      <c r="B18" s="32"/>
      <c r="C18" s="36"/>
      <c r="D18" s="37"/>
      <c r="E18" s="86"/>
      <c r="F18" s="86"/>
      <c r="G18" s="88"/>
      <c r="H18" s="90"/>
      <c r="I18" s="86"/>
      <c r="J18" s="86"/>
      <c r="K18" s="88"/>
      <c r="L18" s="90"/>
      <c r="M18" s="86"/>
      <c r="N18" s="86"/>
      <c r="O18" s="88"/>
      <c r="P18" s="90"/>
    </row>
    <row r="19" spans="2:16" ht="20.25" customHeight="1">
      <c r="B19" s="32"/>
      <c r="C19" s="36"/>
      <c r="D19" s="37"/>
      <c r="E19" s="86"/>
      <c r="F19" s="86"/>
      <c r="G19" s="88"/>
      <c r="H19" s="90"/>
      <c r="I19" s="86"/>
      <c r="J19" s="86"/>
      <c r="K19" s="88"/>
      <c r="L19" s="90"/>
      <c r="M19" s="86"/>
      <c r="N19" s="86"/>
      <c r="O19" s="88"/>
      <c r="P19" s="90"/>
    </row>
    <row r="20" spans="2:16" ht="20.25" customHeight="1">
      <c r="B20" s="32"/>
      <c r="C20" s="36"/>
      <c r="D20" s="37"/>
      <c r="E20" s="86"/>
      <c r="F20" s="86"/>
      <c r="G20" s="88"/>
      <c r="H20" s="90"/>
      <c r="I20" s="86"/>
      <c r="J20" s="86"/>
      <c r="K20" s="88"/>
      <c r="L20" s="90"/>
      <c r="M20" s="92"/>
      <c r="N20" s="86"/>
      <c r="O20" s="88"/>
      <c r="P20" s="90"/>
    </row>
    <row r="21" spans="2:16" ht="20.25" customHeight="1">
      <c r="B21" s="35"/>
      <c r="C21" s="36"/>
      <c r="D21" s="37"/>
      <c r="E21" s="86"/>
      <c r="F21" s="86"/>
      <c r="G21" s="88"/>
      <c r="H21" s="90"/>
      <c r="I21" s="86"/>
      <c r="J21" s="86"/>
      <c r="K21" s="88"/>
      <c r="L21" s="90"/>
      <c r="M21" s="86"/>
      <c r="N21" s="86"/>
      <c r="O21" s="88"/>
      <c r="P21" s="90"/>
    </row>
    <row r="22" spans="2:16" ht="20.25" customHeight="1">
      <c r="B22" s="35"/>
      <c r="C22" s="36"/>
      <c r="D22" s="37"/>
      <c r="E22" s="86"/>
      <c r="F22" s="86"/>
      <c r="G22" s="88"/>
      <c r="H22" s="90"/>
      <c r="I22" s="86"/>
      <c r="J22" s="86"/>
      <c r="K22" s="88"/>
      <c r="L22" s="153"/>
      <c r="M22" s="86"/>
      <c r="N22" s="86"/>
      <c r="O22" s="88"/>
      <c r="P22" s="90"/>
    </row>
    <row r="23" spans="2:16" ht="20.25" customHeight="1" thickBot="1">
      <c r="B23" s="38"/>
      <c r="C23" s="39"/>
      <c r="D23" s="40"/>
      <c r="E23" s="93"/>
      <c r="F23" s="93"/>
      <c r="G23" s="94"/>
      <c r="H23" s="95"/>
      <c r="I23" s="93"/>
      <c r="J23" s="93"/>
      <c r="K23" s="94"/>
      <c r="L23" s="95"/>
      <c r="M23" s="93"/>
      <c r="N23" s="93"/>
      <c r="P23" s="94"/>
    </row>
    <row r="24" spans="2:16" ht="15" customHeight="1">
      <c r="B24" s="182" t="s">
        <v>17</v>
      </c>
      <c r="C24" s="183"/>
      <c r="D24" s="41"/>
      <c r="E24" s="182" t="s">
        <v>7</v>
      </c>
      <c r="F24" s="187" t="s">
        <v>128</v>
      </c>
      <c r="G24" s="187"/>
      <c r="H24" s="209"/>
      <c r="I24" s="182" t="s">
        <v>7</v>
      </c>
      <c r="J24" s="187" t="s">
        <v>196</v>
      </c>
      <c r="K24" s="187"/>
      <c r="L24" s="209"/>
      <c r="M24" s="182" t="s">
        <v>7</v>
      </c>
      <c r="N24" s="187" t="s">
        <v>216</v>
      </c>
      <c r="O24" s="187"/>
      <c r="P24" s="209"/>
    </row>
    <row r="25" spans="2:16" ht="17.25" customHeight="1" thickBot="1">
      <c r="B25" s="198" t="s">
        <v>59</v>
      </c>
      <c r="C25" s="199"/>
      <c r="D25" s="41"/>
      <c r="E25" s="212"/>
      <c r="F25" s="210"/>
      <c r="G25" s="210"/>
      <c r="H25" s="211"/>
      <c r="I25" s="212"/>
      <c r="J25" s="210"/>
      <c r="K25" s="210"/>
      <c r="L25" s="211"/>
      <c r="M25" s="212"/>
      <c r="N25" s="210"/>
      <c r="O25" s="210"/>
      <c r="P25" s="211"/>
    </row>
    <row r="26" spans="2:16" ht="16.5" customHeight="1" thickBot="1">
      <c r="B26" s="42"/>
      <c r="C26" s="43"/>
      <c r="D26" s="44"/>
      <c r="E26" s="53" t="s">
        <v>18</v>
      </c>
      <c r="F26" s="53"/>
      <c r="G26" s="53"/>
      <c r="H26" s="46"/>
      <c r="I26" s="53" t="s">
        <v>18</v>
      </c>
      <c r="J26" s="53"/>
      <c r="K26" s="53"/>
      <c r="L26" s="46"/>
      <c r="M26" s="53" t="s">
        <v>18</v>
      </c>
      <c r="N26" s="53"/>
      <c r="O26" s="53"/>
      <c r="P26" s="46"/>
    </row>
    <row r="27" spans="2:16" ht="16.5" customHeight="1" thickBot="1">
      <c r="B27" s="182" t="s">
        <v>19</v>
      </c>
      <c r="C27" s="183"/>
      <c r="D27" s="184"/>
      <c r="E27" s="42"/>
      <c r="F27" s="43"/>
      <c r="G27" s="43"/>
      <c r="H27" s="44"/>
      <c r="I27" s="43"/>
      <c r="J27" s="43"/>
      <c r="K27" s="43"/>
      <c r="L27" s="44"/>
      <c r="M27" s="43"/>
      <c r="N27" s="43"/>
      <c r="O27" s="43"/>
      <c r="P27" s="44"/>
    </row>
    <row r="28" spans="2:16" ht="16.5" customHeight="1">
      <c r="B28" s="185" t="s">
        <v>60</v>
      </c>
      <c r="C28" s="164"/>
      <c r="D28" s="41"/>
      <c r="E28" s="53" t="s">
        <v>20</v>
      </c>
      <c r="F28" s="53"/>
      <c r="G28" s="47"/>
      <c r="H28" s="41"/>
      <c r="I28" s="53" t="s">
        <v>20</v>
      </c>
      <c r="J28" s="53"/>
      <c r="K28" s="47"/>
      <c r="L28" s="41"/>
      <c r="M28" s="53" t="s">
        <v>20</v>
      </c>
      <c r="N28" s="53"/>
      <c r="O28" s="47"/>
      <c r="P28" s="41"/>
    </row>
    <row r="29" spans="2:16" ht="16.5" customHeight="1" thickBot="1">
      <c r="B29" s="42"/>
      <c r="C29" s="43"/>
      <c r="D29" s="44"/>
      <c r="E29" s="43"/>
      <c r="F29" s="43"/>
      <c r="G29" s="43"/>
      <c r="H29" s="44"/>
      <c r="I29" s="43"/>
      <c r="J29" s="43"/>
      <c r="K29" s="43"/>
      <c r="L29" s="44"/>
      <c r="M29" s="43"/>
      <c r="N29" s="43"/>
      <c r="O29" s="43"/>
      <c r="P29" s="44"/>
    </row>
    <row r="30" spans="2:16" ht="16.5" customHeight="1"/>
    <row r="31" spans="2:16" ht="16.5" customHeight="1"/>
    <row r="32" spans="2:16" ht="16.5" customHeight="1"/>
    <row r="33" ht="16.5" customHeight="1"/>
  </sheetData>
  <mergeCells count="20">
    <mergeCell ref="B5:D5"/>
    <mergeCell ref="B3:D3"/>
    <mergeCell ref="E3:H3"/>
    <mergeCell ref="I3:L3"/>
    <mergeCell ref="M3:P3"/>
    <mergeCell ref="B4:P4"/>
    <mergeCell ref="B27:D27"/>
    <mergeCell ref="B28:C28"/>
    <mergeCell ref="F24:H25"/>
    <mergeCell ref="B24:C24"/>
    <mergeCell ref="E24:E25"/>
    <mergeCell ref="N24:P25"/>
    <mergeCell ref="M24:M25"/>
    <mergeCell ref="M6:P6"/>
    <mergeCell ref="I24:I25"/>
    <mergeCell ref="B25:C25"/>
    <mergeCell ref="B6:D6"/>
    <mergeCell ref="E6:H6"/>
    <mergeCell ref="I6:L6"/>
    <mergeCell ref="J24:L25"/>
  </mergeCells>
  <pageMargins left="0" right="0.19685039370078741" top="0.78740157480314965" bottom="0.78740157480314965" header="0.31496062992125984" footer="0.31496062992125984"/>
  <pageSetup paperSize="9" scale="84" orientation="landscape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K129"/>
  <sheetViews>
    <sheetView workbookViewId="0">
      <selection activeCell="R10" sqref="R10"/>
    </sheetView>
  </sheetViews>
  <sheetFormatPr defaultRowHeight="12.75"/>
  <cols>
    <col min="2" max="2" width="5.5703125" style="56" customWidth="1"/>
    <col min="3" max="3" width="24.7109375" customWidth="1"/>
    <col min="4" max="4" width="5.5703125" style="56" customWidth="1"/>
    <col min="5" max="5" width="22.28515625" customWidth="1"/>
    <col min="6" max="10" width="3" customWidth="1"/>
    <col min="11" max="11" width="7.5703125" customWidth="1"/>
  </cols>
  <sheetData>
    <row r="2" spans="2:11">
      <c r="B2" s="70" t="s">
        <v>6</v>
      </c>
      <c r="C2" s="71" t="s">
        <v>28</v>
      </c>
      <c r="D2" s="70" t="s">
        <v>34</v>
      </c>
      <c r="E2" s="71" t="s">
        <v>33</v>
      </c>
      <c r="F2" s="71"/>
      <c r="G2" s="71"/>
      <c r="H2" s="71"/>
      <c r="I2" s="71"/>
      <c r="J2" s="71"/>
      <c r="K2" s="71" t="s">
        <v>32</v>
      </c>
    </row>
    <row r="3" spans="2:11">
      <c r="B3" s="69">
        <f>'1'!B8</f>
        <v>1</v>
      </c>
      <c r="C3" s="60" t="str">
        <f>'1'!C8</f>
        <v>Beranová Dagmar</v>
      </c>
      <c r="D3" s="68">
        <f>'1'!D8</f>
        <v>0</v>
      </c>
      <c r="E3" s="33" t="str">
        <f>'ROZLOSOVÁNÍ_pátek '!E6</f>
        <v>Olomouc U19</v>
      </c>
      <c r="F3" s="33">
        <f>'1'!F8</f>
        <v>0</v>
      </c>
      <c r="G3" s="33"/>
      <c r="H3" s="33">
        <f>'1'!J8</f>
        <v>1</v>
      </c>
      <c r="I3" s="33">
        <f>'1'!N8</f>
        <v>0</v>
      </c>
      <c r="J3" s="33"/>
      <c r="K3" s="72">
        <f>SUM(F3,G3,,H3,I3,J3)</f>
        <v>1</v>
      </c>
    </row>
    <row r="4" spans="2:11">
      <c r="B4" s="62">
        <f>'1'!B9</f>
        <v>2</v>
      </c>
      <c r="C4" s="61" t="str">
        <f>'1'!C9</f>
        <v>Chlandová Michaela</v>
      </c>
      <c r="D4" s="63">
        <f>'1'!D9</f>
        <v>0</v>
      </c>
      <c r="E4" s="36" t="str">
        <f>'ROZLOSOVÁNÍ_pátek '!E6</f>
        <v>Olomouc U19</v>
      </c>
      <c r="F4" s="36">
        <f>'1'!F9</f>
        <v>0</v>
      </c>
      <c r="G4" s="36"/>
      <c r="H4" s="36">
        <f>'1'!J9</f>
        <v>1</v>
      </c>
      <c r="I4" s="36">
        <f>'1'!N9</f>
        <v>3</v>
      </c>
      <c r="J4" s="36"/>
      <c r="K4" s="72">
        <f t="shared" ref="K4:K67" si="0">SUM(F4,G4,,H4,I4,J4)</f>
        <v>4</v>
      </c>
    </row>
    <row r="5" spans="2:11">
      <c r="B5" s="62">
        <f>'1'!B10</f>
        <v>6</v>
      </c>
      <c r="C5" s="61" t="str">
        <f>'1'!C10</f>
        <v>Řezníčková Diana</v>
      </c>
      <c r="D5" s="63">
        <f>'1'!D10</f>
        <v>0</v>
      </c>
      <c r="E5" s="36" t="str">
        <f>'ROZLOSOVÁNÍ_pátek '!E6</f>
        <v>Olomouc U19</v>
      </c>
      <c r="F5" s="36">
        <f>'1'!F10</f>
        <v>4</v>
      </c>
      <c r="G5" s="36"/>
      <c r="H5" s="36">
        <f>'1'!J10</f>
        <v>4</v>
      </c>
      <c r="I5" s="36">
        <f>'1'!N10</f>
        <v>2</v>
      </c>
      <c r="J5" s="36"/>
      <c r="K5" s="72">
        <f t="shared" si="0"/>
        <v>10</v>
      </c>
    </row>
    <row r="6" spans="2:11">
      <c r="B6" s="62">
        <f>'1'!B11</f>
        <v>9</v>
      </c>
      <c r="C6" s="61" t="str">
        <f>'1'!C11</f>
        <v>Bajerová Monika</v>
      </c>
      <c r="D6" s="63">
        <f>'1'!D11</f>
        <v>0</v>
      </c>
      <c r="E6" s="36" t="str">
        <f>'ROZLOSOVÁNÍ_pátek '!E6</f>
        <v>Olomouc U19</v>
      </c>
      <c r="F6" s="36">
        <f>'1'!F11</f>
        <v>8</v>
      </c>
      <c r="G6" s="36"/>
      <c r="H6" s="36">
        <f>'1'!J11</f>
        <v>4</v>
      </c>
      <c r="I6" s="36">
        <f>'1'!N11</f>
        <v>1</v>
      </c>
      <c r="J6" s="36"/>
      <c r="K6" s="72">
        <f t="shared" si="0"/>
        <v>13</v>
      </c>
    </row>
    <row r="7" spans="2:11">
      <c r="B7" s="62">
        <f>'1'!B12</f>
        <v>10</v>
      </c>
      <c r="C7" s="61" t="str">
        <f>'1'!C12</f>
        <v>Žáčková Karolina</v>
      </c>
      <c r="D7" s="63">
        <f>'1'!D12</f>
        <v>0</v>
      </c>
      <c r="E7" s="36" t="str">
        <f>'ROZLOSOVÁNÍ_pátek '!E6</f>
        <v>Olomouc U19</v>
      </c>
      <c r="F7" s="36">
        <f>'1'!F12</f>
        <v>5</v>
      </c>
      <c r="G7" s="36"/>
      <c r="H7" s="36">
        <f>'1'!J12</f>
        <v>3</v>
      </c>
      <c r="I7" s="36">
        <f>'1'!N12</f>
        <v>7</v>
      </c>
      <c r="J7" s="36"/>
      <c r="K7" s="72">
        <f t="shared" si="0"/>
        <v>15</v>
      </c>
    </row>
    <row r="8" spans="2:11">
      <c r="B8" s="62">
        <f>'1'!B13</f>
        <v>11</v>
      </c>
      <c r="C8" s="61" t="str">
        <f>'1'!C13</f>
        <v>Králová Kateřina</v>
      </c>
      <c r="D8" s="63">
        <f>'1'!D13</f>
        <v>0</v>
      </c>
      <c r="E8" s="36" t="str">
        <f>'ROZLOSOVÁNÍ_pátek '!E6</f>
        <v>Olomouc U19</v>
      </c>
      <c r="F8" s="36">
        <f>'1'!F13</f>
        <v>1</v>
      </c>
      <c r="G8" s="36"/>
      <c r="H8" s="36">
        <f>'1'!J13</f>
        <v>1</v>
      </c>
      <c r="I8" s="36">
        <f>'1'!N13</f>
        <v>1</v>
      </c>
      <c r="J8" s="36"/>
      <c r="K8" s="72">
        <f t="shared" si="0"/>
        <v>3</v>
      </c>
    </row>
    <row r="9" spans="2:11">
      <c r="B9" s="62">
        <f>'1'!B14</f>
        <v>12</v>
      </c>
      <c r="C9" s="61" t="str">
        <f>'1'!C14</f>
        <v>Pašková Sylva</v>
      </c>
      <c r="D9" s="63">
        <f>'1'!D14</f>
        <v>0</v>
      </c>
      <c r="E9" s="36" t="str">
        <f>'ROZLOSOVÁNÍ_pátek '!E6</f>
        <v>Olomouc U19</v>
      </c>
      <c r="F9" s="36">
        <f>'1'!F14</f>
        <v>0</v>
      </c>
      <c r="G9" s="36"/>
      <c r="H9" s="36">
        <f>'1'!J14</f>
        <v>0</v>
      </c>
      <c r="I9" s="36">
        <f>'1'!N14</f>
        <v>0</v>
      </c>
      <c r="J9" s="36"/>
      <c r="K9" s="72">
        <f t="shared" si="0"/>
        <v>0</v>
      </c>
    </row>
    <row r="10" spans="2:11">
      <c r="B10" s="62">
        <f>'1'!B15</f>
        <v>14</v>
      </c>
      <c r="C10" s="61" t="str">
        <f>'1'!C15</f>
        <v>Klevetová Markéta</v>
      </c>
      <c r="D10" s="63">
        <f>'1'!D15</f>
        <v>0</v>
      </c>
      <c r="E10" s="36" t="str">
        <f>'ROZLOSOVÁNÍ_pátek '!E6</f>
        <v>Olomouc U19</v>
      </c>
      <c r="F10" s="36">
        <f>'1'!F15</f>
        <v>1</v>
      </c>
      <c r="G10" s="36"/>
      <c r="H10" s="36">
        <f>'1'!J15</f>
        <v>4</v>
      </c>
      <c r="I10" s="36">
        <f>'1'!N15</f>
        <v>1</v>
      </c>
      <c r="J10" s="36"/>
      <c r="K10" s="72">
        <f t="shared" si="0"/>
        <v>6</v>
      </c>
    </row>
    <row r="11" spans="2:11">
      <c r="B11" s="62">
        <f>'1'!B16</f>
        <v>15</v>
      </c>
      <c r="C11" s="61" t="str">
        <f>'1'!C16</f>
        <v>Vaňková Barbora</v>
      </c>
      <c r="D11" s="63">
        <f>'1'!D16</f>
        <v>0</v>
      </c>
      <c r="E11" s="36" t="str">
        <f>'ROZLOSOVÁNÍ_pátek '!E6</f>
        <v>Olomouc U19</v>
      </c>
      <c r="F11" s="36">
        <f>'1'!F16</f>
        <v>0</v>
      </c>
      <c r="G11" s="36"/>
      <c r="H11" s="36">
        <f>'1'!J16</f>
        <v>1</v>
      </c>
      <c r="I11" s="36">
        <f>'1'!N16</f>
        <v>1</v>
      </c>
      <c r="J11" s="36"/>
      <c r="K11" s="72">
        <f t="shared" si="0"/>
        <v>2</v>
      </c>
    </row>
    <row r="12" spans="2:11">
      <c r="B12" s="62">
        <f>'1'!B17</f>
        <v>16</v>
      </c>
      <c r="C12" s="61" t="str">
        <f>'1'!C17</f>
        <v>Ošlejšková Michaela</v>
      </c>
      <c r="D12" s="63">
        <f>'1'!D17</f>
        <v>0</v>
      </c>
      <c r="E12" s="36" t="str">
        <f>'ROZLOSOVÁNÍ_pátek '!E6</f>
        <v>Olomouc U19</v>
      </c>
      <c r="F12" s="36">
        <f>'1'!F17</f>
        <v>1</v>
      </c>
      <c r="G12" s="36"/>
      <c r="H12" s="36">
        <f>'1'!J17</f>
        <v>0</v>
      </c>
      <c r="I12" s="36">
        <f>'1'!N17</f>
        <v>0</v>
      </c>
      <c r="J12" s="36"/>
      <c r="K12" s="72">
        <f t="shared" si="0"/>
        <v>1</v>
      </c>
    </row>
    <row r="13" spans="2:11">
      <c r="B13" s="62">
        <f>'1'!B18</f>
        <v>26</v>
      </c>
      <c r="C13" s="61" t="str">
        <f>'1'!C18</f>
        <v>Grigarová Gabriela</v>
      </c>
      <c r="D13" s="63">
        <f>'1'!D18</f>
        <v>0</v>
      </c>
      <c r="E13" s="36" t="str">
        <f>'ROZLOSOVÁNÍ_pátek '!E6</f>
        <v>Olomouc U19</v>
      </c>
      <c r="F13" s="36">
        <f>'1'!F18</f>
        <v>12</v>
      </c>
      <c r="G13" s="36"/>
      <c r="H13" s="36">
        <f>'1'!J18</f>
        <v>2</v>
      </c>
      <c r="I13" s="36">
        <f>'1'!N18</f>
        <v>8</v>
      </c>
      <c r="J13" s="36"/>
      <c r="K13" s="72">
        <f t="shared" si="0"/>
        <v>22</v>
      </c>
    </row>
    <row r="14" spans="2:11">
      <c r="B14" s="62">
        <f>'1'!B19</f>
        <v>22</v>
      </c>
      <c r="C14" s="61" t="str">
        <f>'1'!C19</f>
        <v>Pšenicová Kateřina</v>
      </c>
      <c r="D14" s="63">
        <f>'1'!D19</f>
        <v>0</v>
      </c>
      <c r="E14" s="36" t="str">
        <f>'ROZLOSOVÁNÍ_pátek '!E6</f>
        <v>Olomouc U19</v>
      </c>
      <c r="F14" s="36">
        <f>'1'!F19</f>
        <v>0</v>
      </c>
      <c r="G14" s="36"/>
      <c r="H14" s="36">
        <f>'1'!J19</f>
        <v>0</v>
      </c>
      <c r="I14" s="36">
        <f>'1'!N19</f>
        <v>0</v>
      </c>
      <c r="J14" s="36"/>
      <c r="K14" s="72">
        <f t="shared" si="0"/>
        <v>0</v>
      </c>
    </row>
    <row r="15" spans="2:11">
      <c r="B15" s="62">
        <f>'1'!B20</f>
        <v>0</v>
      </c>
      <c r="C15" s="61">
        <f>'1'!C20</f>
        <v>0</v>
      </c>
      <c r="D15" s="63">
        <f>'1'!D20</f>
        <v>0</v>
      </c>
      <c r="E15" s="36" t="str">
        <f>'ROZLOSOVÁNÍ_pátek '!E6</f>
        <v>Olomouc U19</v>
      </c>
      <c r="F15" s="36">
        <f>'1'!F20</f>
        <v>0</v>
      </c>
      <c r="G15" s="36"/>
      <c r="H15" s="36">
        <f>'1'!J20</f>
        <v>0</v>
      </c>
      <c r="I15" s="36">
        <f>'1'!N20</f>
        <v>0</v>
      </c>
      <c r="J15" s="36"/>
      <c r="K15" s="72">
        <f t="shared" si="0"/>
        <v>0</v>
      </c>
    </row>
    <row r="16" spans="2:11">
      <c r="B16" s="62">
        <f>'1'!B21</f>
        <v>0</v>
      </c>
      <c r="C16" s="61">
        <f>'1'!C21</f>
        <v>0</v>
      </c>
      <c r="D16" s="63">
        <f>'1'!D21</f>
        <v>0</v>
      </c>
      <c r="E16" s="36" t="str">
        <f>'ROZLOSOVÁNÍ_pátek '!E6</f>
        <v>Olomouc U19</v>
      </c>
      <c r="F16" s="36">
        <f>'1'!F21</f>
        <v>0</v>
      </c>
      <c r="G16" s="36"/>
      <c r="H16" s="36">
        <f>'1'!J21</f>
        <v>0</v>
      </c>
      <c r="I16" s="36">
        <f>'1'!N21</f>
        <v>0</v>
      </c>
      <c r="J16" s="36"/>
      <c r="K16" s="72">
        <f t="shared" si="0"/>
        <v>0</v>
      </c>
    </row>
    <row r="17" spans="2:11">
      <c r="B17" s="62">
        <f>'1'!B22</f>
        <v>0</v>
      </c>
      <c r="C17" s="61">
        <f>'1'!C22</f>
        <v>0</v>
      </c>
      <c r="D17" s="63">
        <f>'1'!D22</f>
        <v>0</v>
      </c>
      <c r="E17" s="36" t="str">
        <f>'ROZLOSOVÁNÍ_pátek '!E6</f>
        <v>Olomouc U19</v>
      </c>
      <c r="F17" s="36">
        <f>'1'!F22</f>
        <v>0</v>
      </c>
      <c r="G17" s="36"/>
      <c r="H17" s="36">
        <f>'1'!J22</f>
        <v>0</v>
      </c>
      <c r="I17" s="36">
        <f>'1'!N22</f>
        <v>0</v>
      </c>
      <c r="J17" s="36"/>
      <c r="K17" s="72">
        <f t="shared" si="0"/>
        <v>0</v>
      </c>
    </row>
    <row r="18" spans="2:11">
      <c r="B18" s="62">
        <f>'1'!B23</f>
        <v>0</v>
      </c>
      <c r="C18" s="61">
        <f>'1'!C23</f>
        <v>0</v>
      </c>
      <c r="D18" s="63">
        <f>'1'!D23</f>
        <v>0</v>
      </c>
      <c r="E18" s="36" t="str">
        <f>'ROZLOSOVÁNÍ_pátek '!E6</f>
        <v>Olomouc U19</v>
      </c>
      <c r="F18" s="36">
        <f>'1'!F23</f>
        <v>0</v>
      </c>
      <c r="G18" s="36"/>
      <c r="H18" s="36">
        <f>'1'!J23</f>
        <v>0</v>
      </c>
      <c r="I18" s="36">
        <f>'1'!N23</f>
        <v>0</v>
      </c>
      <c r="J18" s="36"/>
      <c r="K18" s="72">
        <f t="shared" si="0"/>
        <v>0</v>
      </c>
    </row>
    <row r="19" spans="2:11">
      <c r="B19" s="62">
        <f>'2'!B8</f>
        <v>11</v>
      </c>
      <c r="C19" s="61" t="str">
        <f>'2'!C8</f>
        <v>Dohnalová Julie</v>
      </c>
      <c r="D19" s="63">
        <f>'2'!D8</f>
        <v>0</v>
      </c>
      <c r="E19" s="36" t="str">
        <f>'ROZLOSOVÁNÍ_pátek '!G6</f>
        <v>TJ Sokol Poruba U19</v>
      </c>
      <c r="F19" s="36">
        <f>'2'!F8</f>
        <v>5</v>
      </c>
      <c r="G19" s="36">
        <f>'2'!J8</f>
        <v>0</v>
      </c>
      <c r="H19" s="36"/>
      <c r="I19" s="36"/>
      <c r="J19" s="36">
        <f>'2'!N8</f>
        <v>1</v>
      </c>
      <c r="K19" s="72">
        <f t="shared" si="0"/>
        <v>6</v>
      </c>
    </row>
    <row r="20" spans="2:11">
      <c r="B20" s="62">
        <f>'2'!B9</f>
        <v>4</v>
      </c>
      <c r="C20" s="61" t="str">
        <f>'2'!C9</f>
        <v>Janošová Marie</v>
      </c>
      <c r="D20" s="63">
        <f>'2'!D9</f>
        <v>0</v>
      </c>
      <c r="E20" s="36" t="str">
        <f>'ROZLOSOVÁNÍ_pátek '!G6</f>
        <v>TJ Sokol Poruba U19</v>
      </c>
      <c r="F20" s="36">
        <f>'2'!F9</f>
        <v>6</v>
      </c>
      <c r="G20" s="36">
        <f>'2'!J9</f>
        <v>8</v>
      </c>
      <c r="H20" s="36"/>
      <c r="I20" s="36"/>
      <c r="J20" s="36">
        <f>'2'!N9</f>
        <v>4</v>
      </c>
      <c r="K20" s="72">
        <f t="shared" si="0"/>
        <v>18</v>
      </c>
    </row>
    <row r="21" spans="2:11">
      <c r="B21" s="62">
        <f>'2'!B10</f>
        <v>5</v>
      </c>
      <c r="C21" s="61" t="str">
        <f>'2'!C10</f>
        <v>Vavříková Radka</v>
      </c>
      <c r="D21" s="63">
        <f>'2'!D10</f>
        <v>0</v>
      </c>
      <c r="E21" s="36" t="str">
        <f>'ROZLOSOVÁNÍ_pátek '!G6</f>
        <v>TJ Sokol Poruba U19</v>
      </c>
      <c r="F21" s="36">
        <f>'2'!F10</f>
        <v>0</v>
      </c>
      <c r="G21" s="36">
        <f>'2'!J10</f>
        <v>2</v>
      </c>
      <c r="H21" s="36"/>
      <c r="I21" s="36"/>
      <c r="J21" s="36">
        <f>'2'!N10</f>
        <v>2</v>
      </c>
      <c r="K21" s="72">
        <f t="shared" si="0"/>
        <v>4</v>
      </c>
    </row>
    <row r="22" spans="2:11">
      <c r="B22" s="62">
        <f>'2'!B11</f>
        <v>7</v>
      </c>
      <c r="C22" s="61" t="str">
        <f>'2'!C11</f>
        <v>Pučová Veronika</v>
      </c>
      <c r="D22" s="63">
        <f>'2'!D11</f>
        <v>0</v>
      </c>
      <c r="E22" s="36" t="str">
        <f>'ROZLOSOVÁNÍ_pátek '!G6</f>
        <v>TJ Sokol Poruba U19</v>
      </c>
      <c r="F22" s="36">
        <f>'2'!F11</f>
        <v>2</v>
      </c>
      <c r="G22" s="36">
        <f>'2'!J11</f>
        <v>0</v>
      </c>
      <c r="H22" s="36"/>
      <c r="I22" s="36"/>
      <c r="J22" s="36">
        <f>'2'!N11</f>
        <v>2</v>
      </c>
      <c r="K22" s="72">
        <f t="shared" si="0"/>
        <v>4</v>
      </c>
    </row>
    <row r="23" spans="2:11">
      <c r="B23" s="62">
        <f>'2'!B12</f>
        <v>9</v>
      </c>
      <c r="C23" s="61" t="str">
        <f>'2'!C12</f>
        <v>Válová Dominika</v>
      </c>
      <c r="D23" s="63">
        <f>'2'!D12</f>
        <v>0</v>
      </c>
      <c r="E23" s="36" t="str">
        <f>'ROZLOSOVÁNÍ_pátek '!G6</f>
        <v>TJ Sokol Poruba U19</v>
      </c>
      <c r="F23" s="36">
        <f>'2'!F12</f>
        <v>0</v>
      </c>
      <c r="G23" s="36">
        <f>'2'!J12</f>
        <v>2</v>
      </c>
      <c r="H23" s="36"/>
      <c r="I23" s="36"/>
      <c r="J23" s="36">
        <f>'2'!N12</f>
        <v>0</v>
      </c>
      <c r="K23" s="72">
        <f t="shared" si="0"/>
        <v>2</v>
      </c>
    </row>
    <row r="24" spans="2:11">
      <c r="B24" s="62">
        <f>'2'!B13</f>
        <v>14</v>
      </c>
      <c r="C24" s="61" t="str">
        <f>'2'!C13</f>
        <v>Dvořáková Andrea</v>
      </c>
      <c r="D24" s="63">
        <f>'2'!D13</f>
        <v>0</v>
      </c>
      <c r="E24" s="36" t="str">
        <f>'ROZLOSOVÁNÍ_pátek '!G6</f>
        <v>TJ Sokol Poruba U19</v>
      </c>
      <c r="F24" s="36">
        <f>'2'!F13</f>
        <v>0</v>
      </c>
      <c r="G24" s="36">
        <f>'2'!J13</f>
        <v>1</v>
      </c>
      <c r="H24" s="36"/>
      <c r="I24" s="36"/>
      <c r="J24" s="36">
        <f>'2'!N13</f>
        <v>0</v>
      </c>
      <c r="K24" s="72">
        <f t="shared" si="0"/>
        <v>1</v>
      </c>
    </row>
    <row r="25" spans="2:11">
      <c r="B25" s="62">
        <f>'2'!B14</f>
        <v>15</v>
      </c>
      <c r="C25" s="61" t="str">
        <f>'2'!C14</f>
        <v>Korduliaková Ema</v>
      </c>
      <c r="D25" s="63">
        <f>'2'!D14</f>
        <v>0</v>
      </c>
      <c r="E25" s="36" t="str">
        <f>'ROZLOSOVÁNÍ_pátek '!G6</f>
        <v>TJ Sokol Poruba U19</v>
      </c>
      <c r="F25" s="36">
        <f>'2'!F14</f>
        <v>3</v>
      </c>
      <c r="G25" s="36">
        <f>'2'!J14</f>
        <v>0</v>
      </c>
      <c r="H25" s="36"/>
      <c r="I25" s="36"/>
      <c r="J25" s="36">
        <f>'2'!N14</f>
        <v>4</v>
      </c>
      <c r="K25" s="72">
        <f t="shared" si="0"/>
        <v>7</v>
      </c>
    </row>
    <row r="26" spans="2:11">
      <c r="B26" s="62">
        <f>'2'!B15</f>
        <v>16</v>
      </c>
      <c r="C26" s="61" t="str">
        <f>'2'!C15</f>
        <v>Steffek Nikola</v>
      </c>
      <c r="D26" s="63">
        <f>'2'!D15</f>
        <v>0</v>
      </c>
      <c r="E26" s="36" t="str">
        <f>'ROZLOSOVÁNÍ_pátek '!G6</f>
        <v>TJ Sokol Poruba U19</v>
      </c>
      <c r="F26" s="36">
        <f>'2'!F15</f>
        <v>0</v>
      </c>
      <c r="G26" s="36">
        <f>'2'!J15</f>
        <v>0</v>
      </c>
      <c r="H26" s="36"/>
      <c r="I26" s="36"/>
      <c r="J26" s="36">
        <f>'2'!N15</f>
        <v>0</v>
      </c>
      <c r="K26" s="72">
        <f t="shared" si="0"/>
        <v>0</v>
      </c>
    </row>
    <row r="27" spans="2:11">
      <c r="B27" s="62">
        <f>'2'!B16</f>
        <v>17</v>
      </c>
      <c r="C27" s="61" t="str">
        <f>'2'!C16</f>
        <v>Pudichová Anna</v>
      </c>
      <c r="D27" s="63">
        <f>'2'!D16</f>
        <v>0</v>
      </c>
      <c r="E27" s="36" t="str">
        <f>'ROZLOSOVÁNÍ_pátek '!G6</f>
        <v>TJ Sokol Poruba U19</v>
      </c>
      <c r="F27" s="36">
        <f>'2'!F16</f>
        <v>9</v>
      </c>
      <c r="G27" s="36">
        <f>'2'!J16</f>
        <v>4</v>
      </c>
      <c r="H27" s="36"/>
      <c r="I27" s="36"/>
      <c r="J27" s="36">
        <f>'2'!N16</f>
        <v>6</v>
      </c>
      <c r="K27" s="72">
        <f t="shared" si="0"/>
        <v>19</v>
      </c>
    </row>
    <row r="28" spans="2:11">
      <c r="B28" s="62">
        <f>'2'!B17</f>
        <v>18</v>
      </c>
      <c r="C28" s="61" t="str">
        <f>'2'!C17</f>
        <v>Zálesná Eva</v>
      </c>
      <c r="D28" s="63">
        <f>'2'!D17</f>
        <v>0</v>
      </c>
      <c r="E28" s="36" t="str">
        <f>'ROZLOSOVÁNÍ_pátek '!G6</f>
        <v>TJ Sokol Poruba U19</v>
      </c>
      <c r="F28" s="36">
        <f>'2'!F17</f>
        <v>3</v>
      </c>
      <c r="G28" s="36">
        <f>'2'!J17</f>
        <v>6</v>
      </c>
      <c r="H28" s="36"/>
      <c r="I28" s="36"/>
      <c r="J28" s="36">
        <f>'2'!N17</f>
        <v>8</v>
      </c>
      <c r="K28" s="72">
        <f t="shared" si="0"/>
        <v>17</v>
      </c>
    </row>
    <row r="29" spans="2:11">
      <c r="B29" s="62">
        <f>'2'!B18</f>
        <v>24</v>
      </c>
      <c r="C29" s="61" t="str">
        <f>'2'!C18</f>
        <v>Hořínková Dominika</v>
      </c>
      <c r="D29" s="63">
        <f>'2'!D18</f>
        <v>0</v>
      </c>
      <c r="E29" s="36" t="str">
        <f>'ROZLOSOVÁNÍ_pátek '!G6</f>
        <v>TJ Sokol Poruba U19</v>
      </c>
      <c r="F29" s="36">
        <f>'2'!F18</f>
        <v>1</v>
      </c>
      <c r="G29" s="36">
        <f>'2'!J18</f>
        <v>0</v>
      </c>
      <c r="H29" s="36"/>
      <c r="I29" s="36"/>
      <c r="J29" s="36">
        <f>'2'!N18</f>
        <v>0</v>
      </c>
      <c r="K29" s="72">
        <f t="shared" si="0"/>
        <v>1</v>
      </c>
    </row>
    <row r="30" spans="2:11">
      <c r="B30" s="62">
        <f>'2'!B19</f>
        <v>27</v>
      </c>
      <c r="C30" s="61" t="str">
        <f>'2'!C19</f>
        <v>Konečná Michaela</v>
      </c>
      <c r="D30" s="63">
        <f>'2'!D19</f>
        <v>0</v>
      </c>
      <c r="E30" s="36" t="str">
        <f>'ROZLOSOVÁNÍ_pátek '!G6</f>
        <v>TJ Sokol Poruba U19</v>
      </c>
      <c r="F30" s="36">
        <f>'2'!F19</f>
        <v>8</v>
      </c>
      <c r="G30" s="36">
        <f>'2'!J19</f>
        <v>4</v>
      </c>
      <c r="H30" s="36"/>
      <c r="I30" s="36"/>
      <c r="J30" s="36">
        <f>'2'!N19</f>
        <v>2</v>
      </c>
      <c r="K30" s="72">
        <f t="shared" si="0"/>
        <v>14</v>
      </c>
    </row>
    <row r="31" spans="2:11">
      <c r="B31" s="62">
        <f>'2'!B20</f>
        <v>0</v>
      </c>
      <c r="C31" s="61">
        <f>'2'!C20</f>
        <v>0</v>
      </c>
      <c r="D31" s="63">
        <f>'2'!D20</f>
        <v>0</v>
      </c>
      <c r="E31" s="36" t="str">
        <f>'ROZLOSOVÁNÍ_pátek '!G6</f>
        <v>TJ Sokol Poruba U19</v>
      </c>
      <c r="F31" s="36">
        <f>'2'!F20</f>
        <v>0</v>
      </c>
      <c r="G31" s="36">
        <f>'2'!J20</f>
        <v>0</v>
      </c>
      <c r="H31" s="36"/>
      <c r="I31" s="36"/>
      <c r="J31" s="36">
        <f>'2'!N20</f>
        <v>0</v>
      </c>
      <c r="K31" s="72">
        <f t="shared" si="0"/>
        <v>0</v>
      </c>
    </row>
    <row r="32" spans="2:11">
      <c r="B32" s="62">
        <f>'2'!B21</f>
        <v>0</v>
      </c>
      <c r="C32" s="61">
        <f>'2'!C21</f>
        <v>0</v>
      </c>
      <c r="D32" s="63">
        <f>'2'!D21</f>
        <v>0</v>
      </c>
      <c r="E32" s="36" t="str">
        <f>'ROZLOSOVÁNÍ_pátek '!G6</f>
        <v>TJ Sokol Poruba U19</v>
      </c>
      <c r="F32" s="36">
        <f>'2'!F21</f>
        <v>0</v>
      </c>
      <c r="G32" s="36">
        <f>'2'!J21</f>
        <v>0</v>
      </c>
      <c r="H32" s="36"/>
      <c r="I32" s="36"/>
      <c r="J32" s="36">
        <f>'2'!N21</f>
        <v>0</v>
      </c>
      <c r="K32" s="72">
        <f t="shared" si="0"/>
        <v>0</v>
      </c>
    </row>
    <row r="33" spans="2:11">
      <c r="B33" s="62">
        <f>'2'!B22</f>
        <v>0</v>
      </c>
      <c r="C33" s="61">
        <f>'2'!C22</f>
        <v>0</v>
      </c>
      <c r="D33" s="63">
        <f>'2'!D22</f>
        <v>0</v>
      </c>
      <c r="E33" s="36" t="str">
        <f>'ROZLOSOVÁNÍ_pátek '!G6</f>
        <v>TJ Sokol Poruba U19</v>
      </c>
      <c r="F33" s="36">
        <f>'2'!F22</f>
        <v>0</v>
      </c>
      <c r="G33" s="36">
        <f>'2'!J22</f>
        <v>0</v>
      </c>
      <c r="H33" s="36"/>
      <c r="I33" s="36"/>
      <c r="J33" s="36">
        <f>'2'!N22</f>
        <v>0</v>
      </c>
      <c r="K33" s="72">
        <f t="shared" si="0"/>
        <v>0</v>
      </c>
    </row>
    <row r="34" spans="2:11">
      <c r="B34" s="64">
        <f>'2'!B23</f>
        <v>0</v>
      </c>
      <c r="C34" s="65">
        <f>'2'!C23</f>
        <v>0</v>
      </c>
      <c r="D34" s="66">
        <f>'2'!D23</f>
        <v>0</v>
      </c>
      <c r="E34" s="67" t="str">
        <f>'ROZLOSOVÁNÍ_pátek '!G6</f>
        <v>TJ Sokol Poruba U19</v>
      </c>
      <c r="F34" s="67">
        <f>'2'!F23</f>
        <v>0</v>
      </c>
      <c r="G34" s="67">
        <f>'2'!J23</f>
        <v>0</v>
      </c>
      <c r="H34" s="67"/>
      <c r="I34" s="67"/>
      <c r="J34" s="67">
        <f>'2'!N23</f>
        <v>0</v>
      </c>
      <c r="K34" s="72">
        <f t="shared" si="0"/>
        <v>0</v>
      </c>
    </row>
    <row r="35" spans="2:11">
      <c r="B35" s="62">
        <f>'3'!B8</f>
        <v>3</v>
      </c>
      <c r="C35" s="61" t="str">
        <f>'3'!C8</f>
        <v>Kutrová Romana</v>
      </c>
      <c r="D35" s="63">
        <f>'3'!D8</f>
        <v>0</v>
      </c>
      <c r="E35" s="36" t="str">
        <f>'ROZLOSOVÁNÍ_pátek '!E7</f>
        <v>Veselí U17</v>
      </c>
      <c r="F35" s="36">
        <f>'3'!F8</f>
        <v>0</v>
      </c>
      <c r="G35" s="36"/>
      <c r="H35" s="36">
        <f>'3'!J8</f>
        <v>1</v>
      </c>
      <c r="I35" s="36"/>
      <c r="J35" s="36">
        <f>'3'!N8</f>
        <v>0</v>
      </c>
      <c r="K35" s="72">
        <f t="shared" si="0"/>
        <v>1</v>
      </c>
    </row>
    <row r="36" spans="2:11">
      <c r="B36" s="62">
        <f>'3'!B9</f>
        <v>7</v>
      </c>
      <c r="C36" s="61" t="str">
        <f>'3'!C9</f>
        <v>Palčíková Natálie</v>
      </c>
      <c r="D36" s="63">
        <f>'3'!D9</f>
        <v>0</v>
      </c>
      <c r="E36" s="36" t="str">
        <f>'ROZLOSOVÁNÍ_pátek '!E7</f>
        <v>Veselí U17</v>
      </c>
      <c r="F36" s="36">
        <f>'3'!F9</f>
        <v>2</v>
      </c>
      <c r="G36" s="36"/>
      <c r="H36" s="36">
        <f>'3'!J9</f>
        <v>3</v>
      </c>
      <c r="I36" s="36"/>
      <c r="J36" s="36">
        <f>'3'!N9</f>
        <v>1</v>
      </c>
      <c r="K36" s="72">
        <f t="shared" si="0"/>
        <v>6</v>
      </c>
    </row>
    <row r="37" spans="2:11">
      <c r="B37" s="62">
        <f>'3'!B10</f>
        <v>8</v>
      </c>
      <c r="C37" s="61" t="str">
        <f>'3'!C10</f>
        <v>Melichárková Barbora</v>
      </c>
      <c r="D37" s="63">
        <f>'3'!D10</f>
        <v>0</v>
      </c>
      <c r="E37" s="36" t="str">
        <f>'ROZLOSOVÁNÍ_pátek '!E7</f>
        <v>Veselí U17</v>
      </c>
      <c r="F37" s="36">
        <f>'3'!F10</f>
        <v>9</v>
      </c>
      <c r="G37" s="36"/>
      <c r="H37" s="36">
        <f>'3'!J10</f>
        <v>10</v>
      </c>
      <c r="I37" s="36"/>
      <c r="J37" s="36">
        <f>'3'!N10</f>
        <v>10</v>
      </c>
      <c r="K37" s="72">
        <f t="shared" si="0"/>
        <v>29</v>
      </c>
    </row>
    <row r="38" spans="2:11">
      <c r="B38" s="62">
        <f>'3'!B11</f>
        <v>9</v>
      </c>
      <c r="C38" s="61" t="str">
        <f>'3'!C11</f>
        <v>Janošková Anna</v>
      </c>
      <c r="D38" s="63">
        <f>'3'!D11</f>
        <v>0</v>
      </c>
      <c r="E38" s="36" t="str">
        <f>'ROZLOSOVÁNÍ_pátek '!E7</f>
        <v>Veselí U17</v>
      </c>
      <c r="F38" s="36">
        <f>'3'!F11</f>
        <v>0</v>
      </c>
      <c r="G38" s="36"/>
      <c r="H38" s="36">
        <f>'3'!J11</f>
        <v>0</v>
      </c>
      <c r="I38" s="36"/>
      <c r="J38" s="36">
        <f>'3'!N11</f>
        <v>0</v>
      </c>
      <c r="K38" s="72">
        <f t="shared" si="0"/>
        <v>0</v>
      </c>
    </row>
    <row r="39" spans="2:11">
      <c r="B39" s="62">
        <f>'3'!B12</f>
        <v>10</v>
      </c>
      <c r="C39" s="61" t="str">
        <f>'3'!C12</f>
        <v>Větříšková Natálie</v>
      </c>
      <c r="D39" s="63">
        <f>'3'!D12</f>
        <v>0</v>
      </c>
      <c r="E39" s="36" t="str">
        <f>'ROZLOSOVÁNÍ_pátek '!E7</f>
        <v>Veselí U17</v>
      </c>
      <c r="F39" s="36">
        <f>'3'!F12</f>
        <v>3</v>
      </c>
      <c r="G39" s="36"/>
      <c r="H39" s="36">
        <f>'3'!J12</f>
        <v>5</v>
      </c>
      <c r="I39" s="36"/>
      <c r="J39" s="36">
        <f>'3'!N12</f>
        <v>2</v>
      </c>
      <c r="K39" s="72">
        <f t="shared" si="0"/>
        <v>10</v>
      </c>
    </row>
    <row r="40" spans="2:11">
      <c r="B40" s="62">
        <f>'3'!B13</f>
        <v>11</v>
      </c>
      <c r="C40" s="61" t="str">
        <f>'3'!C13</f>
        <v>Kumešová Alžběta</v>
      </c>
      <c r="D40" s="63">
        <f>'3'!D13</f>
        <v>0</v>
      </c>
      <c r="E40" s="36" t="str">
        <f>'ROZLOSOVÁNÍ_pátek '!E7</f>
        <v>Veselí U17</v>
      </c>
      <c r="F40" s="36">
        <f>'3'!F13</f>
        <v>1</v>
      </c>
      <c r="G40" s="36"/>
      <c r="H40" s="36">
        <f>'3'!J13</f>
        <v>5</v>
      </c>
      <c r="I40" s="36"/>
      <c r="J40" s="36">
        <f>'3'!N13</f>
        <v>4</v>
      </c>
      <c r="K40" s="72">
        <f t="shared" si="0"/>
        <v>10</v>
      </c>
    </row>
    <row r="41" spans="2:11">
      <c r="B41" s="62">
        <f>'3'!B14</f>
        <v>12</v>
      </c>
      <c r="C41" s="61" t="str">
        <f>'3'!C14</f>
        <v>Žáková Tereza</v>
      </c>
      <c r="D41" s="63">
        <f>'3'!D14</f>
        <v>0</v>
      </c>
      <c r="E41" s="36" t="str">
        <f>'ROZLOSOVÁNÍ_pátek '!E7</f>
        <v>Veselí U17</v>
      </c>
      <c r="F41" s="36">
        <f>'3'!F14</f>
        <v>0</v>
      </c>
      <c r="G41" s="36"/>
      <c r="H41" s="36">
        <f>'3'!J14</f>
        <v>0</v>
      </c>
      <c r="I41" s="36"/>
      <c r="J41" s="36">
        <f>'3'!N14</f>
        <v>0</v>
      </c>
      <c r="K41" s="72">
        <f t="shared" si="0"/>
        <v>0</v>
      </c>
    </row>
    <row r="42" spans="2:11">
      <c r="B42" s="62">
        <f>'3'!B15</f>
        <v>17</v>
      </c>
      <c r="C42" s="61" t="str">
        <f>'3'!C15</f>
        <v>Kumešová Kateřina</v>
      </c>
      <c r="D42" s="63">
        <f>'3'!D15</f>
        <v>0</v>
      </c>
      <c r="E42" s="36" t="str">
        <f>'ROZLOSOVÁNÍ_pátek '!E7</f>
        <v>Veselí U17</v>
      </c>
      <c r="F42" s="36">
        <f>'3'!F15</f>
        <v>10</v>
      </c>
      <c r="G42" s="36"/>
      <c r="H42" s="36">
        <f>'3'!J15</f>
        <v>3</v>
      </c>
      <c r="I42" s="36"/>
      <c r="J42" s="36">
        <f>'3'!N15</f>
        <v>7</v>
      </c>
      <c r="K42" s="72">
        <f t="shared" si="0"/>
        <v>20</v>
      </c>
    </row>
    <row r="43" spans="2:11">
      <c r="B43" s="62">
        <f>'3'!B16</f>
        <v>29</v>
      </c>
      <c r="C43" s="61" t="str">
        <f>'3'!C16</f>
        <v>Vajdíková Valérie</v>
      </c>
      <c r="D43" s="63">
        <f>'3'!D16</f>
        <v>0</v>
      </c>
      <c r="E43" s="36" t="str">
        <f>'ROZLOSOVÁNÍ_pátek '!E7</f>
        <v>Veselí U17</v>
      </c>
      <c r="F43" s="36">
        <f>'3'!F16</f>
        <v>0</v>
      </c>
      <c r="G43" s="36"/>
      <c r="H43" s="36">
        <f>'3'!J16</f>
        <v>0</v>
      </c>
      <c r="I43" s="36"/>
      <c r="J43" s="36">
        <f>'3'!N16</f>
        <v>3</v>
      </c>
      <c r="K43" s="72">
        <f t="shared" si="0"/>
        <v>3</v>
      </c>
    </row>
    <row r="44" spans="2:11">
      <c r="B44" s="62">
        <f>'3'!B17</f>
        <v>0</v>
      </c>
      <c r="C44" s="61">
        <f>'3'!C17</f>
        <v>0</v>
      </c>
      <c r="D44" s="63">
        <f>'3'!D17</f>
        <v>0</v>
      </c>
      <c r="E44" s="36" t="str">
        <f>'ROZLOSOVÁNÍ_pátek '!E7</f>
        <v>Veselí U17</v>
      </c>
      <c r="F44" s="36">
        <f>'3'!F17</f>
        <v>0</v>
      </c>
      <c r="G44" s="36"/>
      <c r="H44" s="36">
        <f>'3'!J17</f>
        <v>0</v>
      </c>
      <c r="I44" s="36"/>
      <c r="J44" s="36">
        <f>'3'!N17</f>
        <v>0</v>
      </c>
      <c r="K44" s="72">
        <f t="shared" si="0"/>
        <v>0</v>
      </c>
    </row>
    <row r="45" spans="2:11">
      <c r="B45" s="62">
        <f>'3'!B18</f>
        <v>0</v>
      </c>
      <c r="C45" s="61">
        <f>'3'!C18</f>
        <v>0</v>
      </c>
      <c r="D45" s="63">
        <f>'3'!D18</f>
        <v>0</v>
      </c>
      <c r="E45" s="36" t="str">
        <f>'ROZLOSOVÁNÍ_pátek '!E7</f>
        <v>Veselí U17</v>
      </c>
      <c r="F45" s="36">
        <f>'3'!F18</f>
        <v>0</v>
      </c>
      <c r="G45" s="36"/>
      <c r="H45" s="36">
        <f>'3'!J18</f>
        <v>0</v>
      </c>
      <c r="I45" s="36"/>
      <c r="J45" s="36">
        <f>'3'!N18</f>
        <v>0</v>
      </c>
      <c r="K45" s="72">
        <f t="shared" si="0"/>
        <v>0</v>
      </c>
    </row>
    <row r="46" spans="2:11">
      <c r="B46" s="62">
        <f>'3'!B19</f>
        <v>0</v>
      </c>
      <c r="C46" s="61">
        <f>'3'!C19</f>
        <v>0</v>
      </c>
      <c r="D46" s="63">
        <f>'3'!D19</f>
        <v>0</v>
      </c>
      <c r="E46" s="36" t="str">
        <f>'ROZLOSOVÁNÍ_pátek '!E7</f>
        <v>Veselí U17</v>
      </c>
      <c r="F46" s="36">
        <f>'3'!F19</f>
        <v>0</v>
      </c>
      <c r="G46" s="36"/>
      <c r="H46" s="36">
        <f>'3'!J19</f>
        <v>0</v>
      </c>
      <c r="I46" s="36"/>
      <c r="J46" s="36">
        <f>'3'!N19</f>
        <v>0</v>
      </c>
      <c r="K46" s="72">
        <f t="shared" si="0"/>
        <v>0</v>
      </c>
    </row>
    <row r="47" spans="2:11">
      <c r="B47" s="62">
        <f>'3'!B20</f>
        <v>0</v>
      </c>
      <c r="C47" s="61">
        <f>'3'!C20</f>
        <v>0</v>
      </c>
      <c r="D47" s="63">
        <f>'3'!D20</f>
        <v>0</v>
      </c>
      <c r="E47" s="36" t="str">
        <f>'ROZLOSOVÁNÍ_pátek '!E7</f>
        <v>Veselí U17</v>
      </c>
      <c r="F47" s="36">
        <f>'3'!F20</f>
        <v>0</v>
      </c>
      <c r="G47" s="36"/>
      <c r="H47" s="36">
        <f>'3'!J20</f>
        <v>0</v>
      </c>
      <c r="I47" s="36"/>
      <c r="J47" s="36">
        <f>'3'!N20</f>
        <v>0</v>
      </c>
      <c r="K47" s="72">
        <f t="shared" si="0"/>
        <v>0</v>
      </c>
    </row>
    <row r="48" spans="2:11">
      <c r="B48" s="62">
        <f>'3'!B21</f>
        <v>0</v>
      </c>
      <c r="C48" s="61">
        <f>'3'!C21</f>
        <v>0</v>
      </c>
      <c r="D48" s="63">
        <f>'3'!D21</f>
        <v>0</v>
      </c>
      <c r="E48" s="36" t="str">
        <f>'ROZLOSOVÁNÍ_pátek '!E7</f>
        <v>Veselí U17</v>
      </c>
      <c r="F48" s="36">
        <f>'3'!F21</f>
        <v>0</v>
      </c>
      <c r="G48" s="36"/>
      <c r="H48" s="36">
        <f>'3'!J21</f>
        <v>0</v>
      </c>
      <c r="I48" s="36"/>
      <c r="J48" s="36">
        <f>'3'!N21</f>
        <v>0</v>
      </c>
      <c r="K48" s="72">
        <f t="shared" si="0"/>
        <v>0</v>
      </c>
    </row>
    <row r="49" spans="2:11">
      <c r="B49" s="62">
        <f>'3'!B22</f>
        <v>0</v>
      </c>
      <c r="C49" s="61">
        <f>'3'!C22</f>
        <v>0</v>
      </c>
      <c r="D49" s="63">
        <f>'3'!D22</f>
        <v>0</v>
      </c>
      <c r="E49" s="36" t="str">
        <f>'ROZLOSOVÁNÍ_pátek '!E7</f>
        <v>Veselí U17</v>
      </c>
      <c r="F49" s="36">
        <f>'3'!F22</f>
        <v>0</v>
      </c>
      <c r="G49" s="36"/>
      <c r="H49" s="36">
        <f>'3'!J22</f>
        <v>0</v>
      </c>
      <c r="I49" s="36"/>
      <c r="J49" s="36">
        <f>'3'!N22</f>
        <v>0</v>
      </c>
      <c r="K49" s="72">
        <f t="shared" si="0"/>
        <v>0</v>
      </c>
    </row>
    <row r="50" spans="2:11">
      <c r="B50" s="62">
        <f>'3'!B23</f>
        <v>0</v>
      </c>
      <c r="C50" s="61">
        <f>'3'!C23</f>
        <v>0</v>
      </c>
      <c r="D50" s="63">
        <f>'3'!D23</f>
        <v>0</v>
      </c>
      <c r="E50" s="36" t="str">
        <f>'ROZLOSOVÁNÍ_pátek '!E7</f>
        <v>Veselí U17</v>
      </c>
      <c r="F50" s="36">
        <f>'3'!F23</f>
        <v>0</v>
      </c>
      <c r="G50" s="36"/>
      <c r="H50" s="36">
        <f>'3'!J23</f>
        <v>0</v>
      </c>
      <c r="I50" s="36"/>
      <c r="J50" s="36">
        <f>'3'!N23</f>
        <v>0</v>
      </c>
      <c r="K50" s="72">
        <f t="shared" si="0"/>
        <v>0</v>
      </c>
    </row>
    <row r="51" spans="2:11">
      <c r="B51" s="69">
        <f>'4'!B8</f>
        <v>0</v>
      </c>
      <c r="C51" s="60" t="str">
        <f>'4'!C8</f>
        <v>Hrůzová Klára</v>
      </c>
      <c r="D51" s="68">
        <f>'4'!D8</f>
        <v>0</v>
      </c>
      <c r="E51" s="36" t="str">
        <f>'ROZLOSOVÁNÍ_pátek '!G7</f>
        <v>TJ Sokol Poruba U17</v>
      </c>
      <c r="F51" s="36">
        <f>'4'!F8</f>
        <v>0</v>
      </c>
      <c r="G51" s="36">
        <f>'4'!J8</f>
        <v>0</v>
      </c>
      <c r="H51" s="36"/>
      <c r="I51" s="36">
        <f>'4'!N8</f>
        <v>0</v>
      </c>
      <c r="J51" s="36"/>
      <c r="K51" s="72">
        <f t="shared" si="0"/>
        <v>0</v>
      </c>
    </row>
    <row r="52" spans="2:11">
      <c r="B52" s="69">
        <f>'4'!B9</f>
        <v>1</v>
      </c>
      <c r="C52" s="60" t="str">
        <f>'4'!C9</f>
        <v>Šuláková Hana</v>
      </c>
      <c r="D52" s="68">
        <f>'4'!D9</f>
        <v>0</v>
      </c>
      <c r="E52" s="36" t="str">
        <f>'ROZLOSOVÁNÍ_pátek '!G7</f>
        <v>TJ Sokol Poruba U17</v>
      </c>
      <c r="F52" s="36">
        <f>'4'!F9</f>
        <v>0</v>
      </c>
      <c r="G52" s="36">
        <f>'4'!J9</f>
        <v>0</v>
      </c>
      <c r="H52" s="36"/>
      <c r="I52" s="36">
        <f>'4'!N9</f>
        <v>0</v>
      </c>
      <c r="J52" s="36"/>
      <c r="K52" s="72">
        <f t="shared" si="0"/>
        <v>0</v>
      </c>
    </row>
    <row r="53" spans="2:11">
      <c r="B53" s="69">
        <f>'4'!B10</f>
        <v>3</v>
      </c>
      <c r="C53" s="60" t="str">
        <f>'4'!C10</f>
        <v>Miháčová</v>
      </c>
      <c r="D53" s="68">
        <f>'4'!D10</f>
        <v>0</v>
      </c>
      <c r="E53" s="36" t="str">
        <f>'ROZLOSOVÁNÍ_pátek '!G7</f>
        <v>TJ Sokol Poruba U17</v>
      </c>
      <c r="F53" s="36">
        <f>'4'!F10</f>
        <v>4</v>
      </c>
      <c r="G53" s="36">
        <f>'4'!J10</f>
        <v>5</v>
      </c>
      <c r="H53" s="36"/>
      <c r="I53" s="36">
        <f>'4'!N10</f>
        <v>5</v>
      </c>
      <c r="J53" s="36"/>
      <c r="K53" s="72">
        <f t="shared" si="0"/>
        <v>14</v>
      </c>
    </row>
    <row r="54" spans="2:11">
      <c r="B54" s="69">
        <f>'4'!B11</f>
        <v>4</v>
      </c>
      <c r="C54" s="60" t="str">
        <f>'4'!C11</f>
        <v>Kortusová</v>
      </c>
      <c r="D54" s="68">
        <f>'4'!D11</f>
        <v>0</v>
      </c>
      <c r="E54" s="36" t="str">
        <f>'ROZLOSOVÁNÍ_pátek '!G7</f>
        <v>TJ Sokol Poruba U17</v>
      </c>
      <c r="F54" s="36">
        <f>'4'!F11</f>
        <v>1</v>
      </c>
      <c r="G54" s="36">
        <f>'4'!J11</f>
        <v>2</v>
      </c>
      <c r="H54" s="36"/>
      <c r="I54" s="36">
        <f>'4'!N11</f>
        <v>1</v>
      </c>
      <c r="J54" s="36"/>
      <c r="K54" s="72">
        <f t="shared" si="0"/>
        <v>4</v>
      </c>
    </row>
    <row r="55" spans="2:11">
      <c r="B55" s="69">
        <f>'4'!B12</f>
        <v>5</v>
      </c>
      <c r="C55" s="60" t="str">
        <f>'4'!C12</f>
        <v>Dluhošová</v>
      </c>
      <c r="D55" s="68">
        <f>'4'!D12</f>
        <v>0</v>
      </c>
      <c r="E55" s="36" t="str">
        <f>'ROZLOSOVÁNÍ_pátek '!G7</f>
        <v>TJ Sokol Poruba U17</v>
      </c>
      <c r="F55" s="36">
        <f>'4'!F12</f>
        <v>6</v>
      </c>
      <c r="G55" s="36">
        <f>'4'!J12</f>
        <v>4</v>
      </c>
      <c r="H55" s="36"/>
      <c r="I55" s="36">
        <f>'4'!N12</f>
        <v>1</v>
      </c>
      <c r="J55" s="36"/>
      <c r="K55" s="72">
        <f t="shared" si="0"/>
        <v>11</v>
      </c>
    </row>
    <row r="56" spans="2:11">
      <c r="B56" s="69">
        <f>'4'!B13</f>
        <v>6</v>
      </c>
      <c r="C56" s="60" t="str">
        <f>'4'!C13</f>
        <v>Dejová Adéla</v>
      </c>
      <c r="D56" s="68">
        <f>'4'!D13</f>
        <v>0</v>
      </c>
      <c r="E56" s="36" t="str">
        <f>'ROZLOSOVÁNÍ_pátek '!G7</f>
        <v>TJ Sokol Poruba U17</v>
      </c>
      <c r="F56" s="36">
        <f>'4'!F13</f>
        <v>1</v>
      </c>
      <c r="G56" s="36">
        <f>'4'!J13</f>
        <v>0</v>
      </c>
      <c r="H56" s="36"/>
      <c r="I56" s="36">
        <f>'4'!N13</f>
        <v>1</v>
      </c>
      <c r="J56" s="36"/>
      <c r="K56" s="72">
        <f t="shared" si="0"/>
        <v>2</v>
      </c>
    </row>
    <row r="57" spans="2:11">
      <c r="B57" s="69">
        <f>'4'!B14</f>
        <v>7</v>
      </c>
      <c r="C57" s="60" t="str">
        <f>'4'!C14</f>
        <v>Kiršnerová</v>
      </c>
      <c r="D57" s="68">
        <f>'4'!D14</f>
        <v>0</v>
      </c>
      <c r="E57" s="36" t="str">
        <f>'ROZLOSOVÁNÍ_pátek '!G7</f>
        <v>TJ Sokol Poruba U17</v>
      </c>
      <c r="F57" s="36">
        <f>'4'!F14</f>
        <v>4</v>
      </c>
      <c r="G57" s="36">
        <f>'4'!J14</f>
        <v>7</v>
      </c>
      <c r="H57" s="36"/>
      <c r="I57" s="36">
        <f>'4'!N14</f>
        <v>7</v>
      </c>
      <c r="J57" s="36"/>
      <c r="K57" s="72">
        <f t="shared" si="0"/>
        <v>18</v>
      </c>
    </row>
    <row r="58" spans="2:11">
      <c r="B58" s="69">
        <f>'4'!B15</f>
        <v>16</v>
      </c>
      <c r="C58" s="60" t="str">
        <f>'4'!C15</f>
        <v>Blahová</v>
      </c>
      <c r="D58" s="68">
        <f>'4'!D15</f>
        <v>0</v>
      </c>
      <c r="E58" s="36" t="str">
        <f>'ROZLOSOVÁNÍ_pátek '!G7</f>
        <v>TJ Sokol Poruba U17</v>
      </c>
      <c r="F58" s="36">
        <f>'4'!F15</f>
        <v>0</v>
      </c>
      <c r="G58" s="36">
        <f>'4'!J15</f>
        <v>0</v>
      </c>
      <c r="H58" s="36"/>
      <c r="I58" s="36">
        <f>'4'!N15</f>
        <v>0</v>
      </c>
      <c r="J58" s="36"/>
      <c r="K58" s="72">
        <f t="shared" si="0"/>
        <v>0</v>
      </c>
    </row>
    <row r="59" spans="2:11">
      <c r="B59" s="69">
        <f>'4'!B16</f>
        <v>21</v>
      </c>
      <c r="C59" s="60" t="str">
        <f>'4'!C16</f>
        <v>Misková</v>
      </c>
      <c r="D59" s="68">
        <f>'4'!D16</f>
        <v>0</v>
      </c>
      <c r="E59" s="36" t="str">
        <f>'ROZLOSOVÁNÍ_pátek '!G7</f>
        <v>TJ Sokol Poruba U17</v>
      </c>
      <c r="F59" s="36">
        <f>'4'!F16</f>
        <v>0</v>
      </c>
      <c r="G59" s="36">
        <f>'4'!J16</f>
        <v>1</v>
      </c>
      <c r="H59" s="36"/>
      <c r="I59" s="36">
        <f>'4'!N16</f>
        <v>1</v>
      </c>
      <c r="J59" s="36"/>
      <c r="K59" s="72">
        <f t="shared" si="0"/>
        <v>2</v>
      </c>
    </row>
    <row r="60" spans="2:11">
      <c r="B60" s="69">
        <f>'4'!B17</f>
        <v>24</v>
      </c>
      <c r="C60" s="60" t="str">
        <f>'4'!C17</f>
        <v>Weisová</v>
      </c>
      <c r="D60" s="68">
        <f>'4'!D17</f>
        <v>0</v>
      </c>
      <c r="E60" s="36" t="str">
        <f>'ROZLOSOVÁNÍ_pátek '!G7</f>
        <v>TJ Sokol Poruba U17</v>
      </c>
      <c r="F60" s="36">
        <f>'4'!F17</f>
        <v>0</v>
      </c>
      <c r="G60" s="36">
        <f>'4'!J17</f>
        <v>1</v>
      </c>
      <c r="H60" s="36"/>
      <c r="I60" s="36">
        <f>'4'!N17</f>
        <v>1</v>
      </c>
      <c r="J60" s="36"/>
      <c r="K60" s="72">
        <f t="shared" si="0"/>
        <v>2</v>
      </c>
    </row>
    <row r="61" spans="2:11">
      <c r="B61" s="69">
        <f>'4'!B18</f>
        <v>28</v>
      </c>
      <c r="C61" s="60" t="str">
        <f>'4'!C18</f>
        <v>Prašivková</v>
      </c>
      <c r="D61" s="68">
        <f>'4'!D18</f>
        <v>0</v>
      </c>
      <c r="E61" s="36" t="str">
        <f>'ROZLOSOVÁNÍ_pátek '!G7</f>
        <v>TJ Sokol Poruba U17</v>
      </c>
      <c r="F61" s="36">
        <f>'4'!F18</f>
        <v>0</v>
      </c>
      <c r="G61" s="36">
        <f>'4'!J18</f>
        <v>0</v>
      </c>
      <c r="H61" s="36"/>
      <c r="I61" s="36">
        <f>'4'!N18</f>
        <v>0</v>
      </c>
      <c r="J61" s="36"/>
      <c r="K61" s="72">
        <f t="shared" si="0"/>
        <v>0</v>
      </c>
    </row>
    <row r="62" spans="2:11">
      <c r="B62" s="69">
        <f>'4'!B19</f>
        <v>37</v>
      </c>
      <c r="C62" s="60" t="str">
        <f>'4'!C19</f>
        <v>Desortová</v>
      </c>
      <c r="D62" s="68">
        <f>'4'!D19</f>
        <v>0</v>
      </c>
      <c r="E62" s="36" t="str">
        <f>'ROZLOSOVÁNÍ_pátek '!G7</f>
        <v>TJ Sokol Poruba U17</v>
      </c>
      <c r="F62" s="36">
        <f>'4'!F19</f>
        <v>9</v>
      </c>
      <c r="G62" s="36">
        <f>'4'!J19</f>
        <v>8</v>
      </c>
      <c r="H62" s="36"/>
      <c r="I62" s="36">
        <f>'4'!N19</f>
        <v>8</v>
      </c>
      <c r="J62" s="36"/>
      <c r="K62" s="72">
        <f t="shared" si="0"/>
        <v>25</v>
      </c>
    </row>
    <row r="63" spans="2:11">
      <c r="B63" s="69">
        <f>'4'!B20</f>
        <v>32</v>
      </c>
      <c r="C63" s="60" t="str">
        <f>'4'!C20</f>
        <v>Dejová Karolína</v>
      </c>
      <c r="D63" s="68">
        <f>'4'!D20</f>
        <v>0</v>
      </c>
      <c r="E63" s="36" t="str">
        <f>'ROZLOSOVÁNÍ_pátek '!G7</f>
        <v>TJ Sokol Poruba U17</v>
      </c>
      <c r="F63" s="36">
        <f>'4'!F20</f>
        <v>0</v>
      </c>
      <c r="G63" s="36">
        <f>'4'!J20</f>
        <v>1</v>
      </c>
      <c r="H63" s="36"/>
      <c r="I63" s="36">
        <f>'4'!N20</f>
        <v>1</v>
      </c>
      <c r="J63" s="36"/>
      <c r="K63" s="72">
        <f t="shared" si="0"/>
        <v>2</v>
      </c>
    </row>
    <row r="64" spans="2:11">
      <c r="B64" s="69">
        <f>'4'!B21</f>
        <v>0</v>
      </c>
      <c r="C64" s="60">
        <f>'4'!C21</f>
        <v>0</v>
      </c>
      <c r="D64" s="68">
        <f>'4'!D21</f>
        <v>0</v>
      </c>
      <c r="E64" s="36" t="str">
        <f>'ROZLOSOVÁNÍ_pátek '!G7</f>
        <v>TJ Sokol Poruba U17</v>
      </c>
      <c r="F64" s="36">
        <f>'4'!F21</f>
        <v>0</v>
      </c>
      <c r="G64" s="36">
        <f>'4'!J21</f>
        <v>0</v>
      </c>
      <c r="H64" s="36"/>
      <c r="I64" s="36">
        <f>'4'!N21</f>
        <v>0</v>
      </c>
      <c r="J64" s="36"/>
      <c r="K64" s="72">
        <f t="shared" si="0"/>
        <v>0</v>
      </c>
    </row>
    <row r="65" spans="2:11">
      <c r="B65" s="69">
        <f>'4'!B22</f>
        <v>0</v>
      </c>
      <c r="C65" s="60">
        <f>'4'!C22</f>
        <v>0</v>
      </c>
      <c r="D65" s="68">
        <f>'4'!D22</f>
        <v>0</v>
      </c>
      <c r="E65" s="36" t="str">
        <f>'ROZLOSOVÁNÍ_pátek '!G7</f>
        <v>TJ Sokol Poruba U17</v>
      </c>
      <c r="F65" s="36">
        <f>'4'!F22</f>
        <v>0</v>
      </c>
      <c r="G65" s="36">
        <f>'4'!J22</f>
        <v>0</v>
      </c>
      <c r="H65" s="36"/>
      <c r="I65" s="36">
        <f>'4'!N22</f>
        <v>0</v>
      </c>
      <c r="J65" s="36"/>
      <c r="K65" s="72">
        <f t="shared" si="0"/>
        <v>0</v>
      </c>
    </row>
    <row r="66" spans="2:11">
      <c r="B66" s="69">
        <f>'5'!B8</f>
        <v>4</v>
      </c>
      <c r="C66" s="60" t="str">
        <f>'5'!C8</f>
        <v>Bajzová Michaela</v>
      </c>
      <c r="D66" s="68">
        <f>'1'!D71</f>
        <v>0</v>
      </c>
      <c r="E66" s="36" t="str">
        <f>'ROZLOSOVÁNÍ_pátek '!E8</f>
        <v>Bytča U19</v>
      </c>
      <c r="F66" s="36">
        <f>'5'!F8</f>
        <v>3</v>
      </c>
      <c r="G66" s="36"/>
      <c r="H66" s="36">
        <f>'5'!J8</f>
        <v>0</v>
      </c>
      <c r="I66" s="36"/>
      <c r="J66" s="36">
        <f>'5'!N8</f>
        <v>4</v>
      </c>
      <c r="K66" s="72">
        <f t="shared" si="0"/>
        <v>7</v>
      </c>
    </row>
    <row r="67" spans="2:11">
      <c r="B67" s="69">
        <f>'5'!B9</f>
        <v>5</v>
      </c>
      <c r="C67" s="60" t="str">
        <f>'5'!C9</f>
        <v>Kmošenová Nela</v>
      </c>
      <c r="D67" s="68">
        <f>'1'!D72</f>
        <v>0</v>
      </c>
      <c r="E67" s="36" t="str">
        <f>'ROZLOSOVÁNÍ_pátek '!E8</f>
        <v>Bytča U19</v>
      </c>
      <c r="F67" s="36">
        <f>'5'!F9</f>
        <v>6</v>
      </c>
      <c r="G67" s="36"/>
      <c r="H67" s="36">
        <f>'5'!J9</f>
        <v>4</v>
      </c>
      <c r="I67" s="36"/>
      <c r="J67" s="36">
        <f>'5'!N9</f>
        <v>7</v>
      </c>
      <c r="K67" s="72">
        <f t="shared" si="0"/>
        <v>17</v>
      </c>
    </row>
    <row r="68" spans="2:11">
      <c r="B68" s="69">
        <f>'5'!B10</f>
        <v>12</v>
      </c>
      <c r="C68" s="60" t="str">
        <f>'5'!C10</f>
        <v>Furgaláková Soňa</v>
      </c>
      <c r="D68" s="68">
        <f>'1'!D73</f>
        <v>0</v>
      </c>
      <c r="E68" s="36" t="str">
        <f>'ROZLOSOVÁNÍ_pátek '!E8</f>
        <v>Bytča U19</v>
      </c>
      <c r="F68" s="36">
        <f>'5'!F10</f>
        <v>0</v>
      </c>
      <c r="G68" s="36"/>
      <c r="H68" s="36">
        <f>'5'!J10</f>
        <v>0</v>
      </c>
      <c r="I68" s="36"/>
      <c r="J68" s="36">
        <f>'5'!N10</f>
        <v>0</v>
      </c>
      <c r="K68" s="72">
        <f t="shared" ref="K68:K129" si="1">SUM(F68,G68,,H68,I68,J68)</f>
        <v>0</v>
      </c>
    </row>
    <row r="69" spans="2:11">
      <c r="B69" s="69">
        <f>'5'!B11</f>
        <v>15</v>
      </c>
      <c r="C69" s="60" t="str">
        <f>'5'!C11</f>
        <v>Čillíková Erika</v>
      </c>
      <c r="D69" s="68">
        <f>'1'!D74</f>
        <v>0</v>
      </c>
      <c r="E69" s="36" t="str">
        <f>'ROZLOSOVÁNÍ_pátek '!E8</f>
        <v>Bytča U19</v>
      </c>
      <c r="F69" s="36">
        <f>'5'!F11</f>
        <v>2</v>
      </c>
      <c r="G69" s="36"/>
      <c r="H69" s="36">
        <f>'5'!J11</f>
        <v>2</v>
      </c>
      <c r="I69" s="36"/>
      <c r="J69" s="36">
        <f>'5'!N11</f>
        <v>0</v>
      </c>
      <c r="K69" s="72">
        <f t="shared" si="1"/>
        <v>4</v>
      </c>
    </row>
    <row r="70" spans="2:11">
      <c r="B70" s="69">
        <f>'5'!B12</f>
        <v>28</v>
      </c>
      <c r="C70" s="60" t="str">
        <f>'5'!C12</f>
        <v>Gajdošíková Tatiana</v>
      </c>
      <c r="D70" s="68">
        <f>'1'!D75</f>
        <v>0</v>
      </c>
      <c r="E70" s="36" t="str">
        <f>'ROZLOSOVÁNÍ_pátek '!E8</f>
        <v>Bytča U19</v>
      </c>
      <c r="F70" s="36">
        <f>'5'!F12</f>
        <v>11</v>
      </c>
      <c r="G70" s="36"/>
      <c r="H70" s="36">
        <f>'5'!J12</f>
        <v>12</v>
      </c>
      <c r="I70" s="36"/>
      <c r="J70" s="36">
        <f>'5'!N12</f>
        <v>6</v>
      </c>
      <c r="K70" s="72">
        <f t="shared" si="1"/>
        <v>29</v>
      </c>
    </row>
    <row r="71" spans="2:11">
      <c r="B71" s="69">
        <f>'5'!B13</f>
        <v>24</v>
      </c>
      <c r="C71" s="60" t="str">
        <f>'5'!C13</f>
        <v>Pastorková Kristína</v>
      </c>
      <c r="D71" s="68">
        <f>'1'!D76</f>
        <v>0</v>
      </c>
      <c r="E71" s="36" t="str">
        <f>'ROZLOSOVÁNÍ_pátek '!E8</f>
        <v>Bytča U19</v>
      </c>
      <c r="F71" s="36">
        <f>'5'!F13</f>
        <v>11</v>
      </c>
      <c r="G71" s="36"/>
      <c r="H71" s="36">
        <f>'5'!J13</f>
        <v>9</v>
      </c>
      <c r="I71" s="36"/>
      <c r="J71" s="36">
        <f>'5'!N13</f>
        <v>8</v>
      </c>
      <c r="K71" s="72">
        <f t="shared" si="1"/>
        <v>28</v>
      </c>
    </row>
    <row r="72" spans="2:11">
      <c r="B72" s="69">
        <f>'5'!B14</f>
        <v>26</v>
      </c>
      <c r="C72" s="60" t="str">
        <f>'5'!C14</f>
        <v>Hanulíková Tatiana</v>
      </c>
      <c r="D72" s="68">
        <f>'1'!D77</f>
        <v>0</v>
      </c>
      <c r="E72" s="36" t="str">
        <f>'ROZLOSOVÁNÍ_pátek '!E8</f>
        <v>Bytča U19</v>
      </c>
      <c r="F72" s="36">
        <f>'5'!F14</f>
        <v>4</v>
      </c>
      <c r="G72" s="36"/>
      <c r="H72" s="36">
        <f>'5'!J14</f>
        <v>2</v>
      </c>
      <c r="I72" s="36"/>
      <c r="J72" s="36">
        <f>'5'!N14</f>
        <v>5</v>
      </c>
      <c r="K72" s="72">
        <f t="shared" si="1"/>
        <v>11</v>
      </c>
    </row>
    <row r="73" spans="2:11">
      <c r="B73" s="69">
        <f>'5'!B15</f>
        <v>29</v>
      </c>
      <c r="C73" s="60" t="str">
        <f>'5'!C15</f>
        <v>Pistovčáková Marika</v>
      </c>
      <c r="D73" s="68">
        <f>'1'!D78</f>
        <v>0</v>
      </c>
      <c r="E73" s="36" t="str">
        <f>'ROZLOSOVÁNÍ_pátek '!E8</f>
        <v>Bytča U19</v>
      </c>
      <c r="F73" s="36">
        <f>'5'!F15</f>
        <v>1</v>
      </c>
      <c r="G73" s="36"/>
      <c r="H73" s="36">
        <f>'5'!J15</f>
        <v>2</v>
      </c>
      <c r="I73" s="36"/>
      <c r="J73" s="36">
        <f>'5'!N15</f>
        <v>2</v>
      </c>
      <c r="K73" s="72">
        <f t="shared" si="1"/>
        <v>5</v>
      </c>
    </row>
    <row r="74" spans="2:11">
      <c r="B74" s="69">
        <f>'5'!B16</f>
        <v>0</v>
      </c>
      <c r="C74" s="60">
        <f>'5'!C16</f>
        <v>0</v>
      </c>
      <c r="D74" s="68">
        <f>'1'!D79</f>
        <v>0</v>
      </c>
      <c r="E74" s="36" t="str">
        <f>'ROZLOSOVÁNÍ_pátek '!E8</f>
        <v>Bytča U19</v>
      </c>
      <c r="F74" s="36">
        <f>'5'!F16</f>
        <v>0</v>
      </c>
      <c r="G74" s="36"/>
      <c r="H74" s="36">
        <f>'5'!J16</f>
        <v>0</v>
      </c>
      <c r="I74" s="36"/>
      <c r="J74" s="36">
        <f>'5'!N16</f>
        <v>0</v>
      </c>
      <c r="K74" s="72">
        <f t="shared" si="1"/>
        <v>0</v>
      </c>
    </row>
    <row r="75" spans="2:11">
      <c r="B75" s="69">
        <f>'5'!B17</f>
        <v>0</v>
      </c>
      <c r="C75" s="60">
        <f>'5'!C17</f>
        <v>0</v>
      </c>
      <c r="D75" s="68">
        <f>'1'!D80</f>
        <v>0</v>
      </c>
      <c r="E75" s="36" t="str">
        <f>'ROZLOSOVÁNÍ_pátek '!E8</f>
        <v>Bytča U19</v>
      </c>
      <c r="F75" s="36">
        <f>'5'!F17</f>
        <v>0</v>
      </c>
      <c r="G75" s="36"/>
      <c r="H75" s="36">
        <f>'5'!J17</f>
        <v>0</v>
      </c>
      <c r="I75" s="36"/>
      <c r="J75" s="36">
        <f>'5'!N17</f>
        <v>0</v>
      </c>
      <c r="K75" s="72">
        <f t="shared" si="1"/>
        <v>0</v>
      </c>
    </row>
    <row r="76" spans="2:11">
      <c r="B76" s="69">
        <f>'5'!B18</f>
        <v>0</v>
      </c>
      <c r="C76" s="60">
        <f>'5'!C18</f>
        <v>0</v>
      </c>
      <c r="D76" s="68">
        <f>'1'!D81</f>
        <v>0</v>
      </c>
      <c r="E76" s="36" t="str">
        <f>'ROZLOSOVÁNÍ_pátek '!E8</f>
        <v>Bytča U19</v>
      </c>
      <c r="F76" s="36">
        <f>'5'!F18</f>
        <v>0</v>
      </c>
      <c r="G76" s="36"/>
      <c r="H76" s="36">
        <f>'5'!J18</f>
        <v>0</v>
      </c>
      <c r="I76" s="36"/>
      <c r="J76" s="36">
        <f>'5'!N18</f>
        <v>0</v>
      </c>
      <c r="K76" s="72">
        <f t="shared" si="1"/>
        <v>0</v>
      </c>
    </row>
    <row r="77" spans="2:11">
      <c r="B77" s="69">
        <f>'5'!B19</f>
        <v>0</v>
      </c>
      <c r="C77" s="60">
        <f>'5'!C19</f>
        <v>0</v>
      </c>
      <c r="D77" s="68">
        <f>'1'!D82</f>
        <v>0</v>
      </c>
      <c r="E77" s="36" t="str">
        <f>'ROZLOSOVÁNÍ_pátek '!E8</f>
        <v>Bytča U19</v>
      </c>
      <c r="F77" s="36">
        <f>'5'!F19</f>
        <v>0</v>
      </c>
      <c r="G77" s="36"/>
      <c r="H77" s="36">
        <f>'5'!J19</f>
        <v>0</v>
      </c>
      <c r="I77" s="36"/>
      <c r="J77" s="36">
        <f>'5'!N19</f>
        <v>0</v>
      </c>
      <c r="K77" s="72">
        <f t="shared" si="1"/>
        <v>0</v>
      </c>
    </row>
    <row r="78" spans="2:11">
      <c r="B78" s="69">
        <f>'5'!B20</f>
        <v>0</v>
      </c>
      <c r="C78" s="60">
        <f>'5'!C20</f>
        <v>0</v>
      </c>
      <c r="D78" s="68">
        <f>'1'!D83</f>
        <v>0</v>
      </c>
      <c r="E78" s="36" t="str">
        <f>'ROZLOSOVÁNÍ_pátek '!E8</f>
        <v>Bytča U19</v>
      </c>
      <c r="F78" s="36">
        <f>'5'!F20</f>
        <v>0</v>
      </c>
      <c r="G78" s="36"/>
      <c r="H78" s="36">
        <f>'5'!J20</f>
        <v>0</v>
      </c>
      <c r="I78" s="36"/>
      <c r="J78" s="36">
        <f>'5'!N20</f>
        <v>0</v>
      </c>
      <c r="K78" s="72">
        <f t="shared" si="1"/>
        <v>0</v>
      </c>
    </row>
    <row r="79" spans="2:11">
      <c r="B79" s="69">
        <f>'5'!B21</f>
        <v>0</v>
      </c>
      <c r="C79" s="60">
        <f>'5'!C21</f>
        <v>0</v>
      </c>
      <c r="D79" s="68">
        <f>'1'!D84</f>
        <v>0</v>
      </c>
      <c r="E79" s="36" t="str">
        <f>'ROZLOSOVÁNÍ_pátek '!E8</f>
        <v>Bytča U19</v>
      </c>
      <c r="F79" s="36">
        <f>'5'!F21</f>
        <v>0</v>
      </c>
      <c r="G79" s="36"/>
      <c r="H79" s="36">
        <f>'5'!J21</f>
        <v>0</v>
      </c>
      <c r="I79" s="36"/>
      <c r="J79" s="36">
        <f>'5'!N21</f>
        <v>0</v>
      </c>
      <c r="K79" s="72">
        <f t="shared" si="1"/>
        <v>0</v>
      </c>
    </row>
    <row r="80" spans="2:11">
      <c r="B80" s="69">
        <f>'5'!B22</f>
        <v>0</v>
      </c>
      <c r="C80" s="60">
        <f>'5'!C22</f>
        <v>0</v>
      </c>
      <c r="D80" s="68">
        <f>'1'!D85</f>
        <v>0</v>
      </c>
      <c r="E80" s="36" t="str">
        <f>'ROZLOSOVÁNÍ_pátek '!E8</f>
        <v>Bytča U19</v>
      </c>
      <c r="F80" s="36">
        <f>'5'!F22</f>
        <v>0</v>
      </c>
      <c r="G80" s="36"/>
      <c r="H80" s="36">
        <f>'5'!J22</f>
        <v>0</v>
      </c>
      <c r="I80" s="36"/>
      <c r="J80" s="36">
        <f>'5'!N22</f>
        <v>0</v>
      </c>
      <c r="K80" s="72">
        <f t="shared" si="1"/>
        <v>0</v>
      </c>
    </row>
    <row r="81" spans="2:11">
      <c r="B81" s="69">
        <f>'5'!B23</f>
        <v>0</v>
      </c>
      <c r="C81" s="60">
        <f>'5'!C23</f>
        <v>0</v>
      </c>
      <c r="D81" s="68">
        <f>'1'!D86</f>
        <v>0</v>
      </c>
      <c r="E81" s="36" t="str">
        <f>'ROZLOSOVÁNÍ_pátek '!E8</f>
        <v>Bytča U19</v>
      </c>
      <c r="F81" s="36">
        <f>'5'!F23</f>
        <v>0</v>
      </c>
      <c r="G81" s="36"/>
      <c r="H81" s="36">
        <f>'5'!J23</f>
        <v>0</v>
      </c>
      <c r="I81" s="36"/>
      <c r="J81" s="36">
        <f>'5'!N23</f>
        <v>0</v>
      </c>
      <c r="K81" s="72">
        <f t="shared" si="1"/>
        <v>0</v>
      </c>
    </row>
    <row r="82" spans="2:11">
      <c r="B82" s="69">
        <f>'6'!B8</f>
        <v>2</v>
      </c>
      <c r="C82" s="60" t="str">
        <f>'6'!C8</f>
        <v>Diliková Kristina</v>
      </c>
      <c r="D82" s="68">
        <f>'6'!D8</f>
        <v>0</v>
      </c>
      <c r="E82" s="36" t="str">
        <f>'ROZLOSOVÁNÍ_pátek '!G8</f>
        <v>Michalovce U19</v>
      </c>
      <c r="F82" s="36">
        <f>'6'!F8</f>
        <v>1</v>
      </c>
      <c r="G82" s="36">
        <f>'6'!J8</f>
        <v>3</v>
      </c>
      <c r="H82" s="36"/>
      <c r="I82" s="36">
        <f>'6'!N8</f>
        <v>2</v>
      </c>
      <c r="J82" s="36"/>
      <c r="K82" s="72">
        <f t="shared" si="1"/>
        <v>6</v>
      </c>
    </row>
    <row r="83" spans="2:11">
      <c r="B83" s="69">
        <f>'6'!B9</f>
        <v>3</v>
      </c>
      <c r="C83" s="60" t="str">
        <f>'6'!C9</f>
        <v>Lešková D.</v>
      </c>
      <c r="D83" s="68">
        <f>'6'!D9</f>
        <v>0</v>
      </c>
      <c r="E83" s="36" t="str">
        <f>'ROZLOSOVÁNÍ_pátek '!G8</f>
        <v>Michalovce U19</v>
      </c>
      <c r="F83" s="36">
        <f>'6'!F9</f>
        <v>1</v>
      </c>
      <c r="G83" s="36">
        <f>'6'!J9</f>
        <v>7</v>
      </c>
      <c r="H83" s="36"/>
      <c r="I83" s="36">
        <f>'6'!N9</f>
        <v>5</v>
      </c>
      <c r="J83" s="36"/>
      <c r="K83" s="72">
        <f t="shared" si="1"/>
        <v>13</v>
      </c>
    </row>
    <row r="84" spans="2:11">
      <c r="B84" s="69">
        <f>'6'!B10</f>
        <v>5</v>
      </c>
      <c r="C84" s="60" t="str">
        <f>'6'!C10</f>
        <v>Ondová B</v>
      </c>
      <c r="D84" s="68">
        <f>'6'!D10</f>
        <v>0</v>
      </c>
      <c r="E84" s="36" t="str">
        <f>'ROZLOSOVÁNÍ_pátek '!G8</f>
        <v>Michalovce U19</v>
      </c>
      <c r="F84" s="36">
        <f>'6'!F10</f>
        <v>2</v>
      </c>
      <c r="G84" s="36">
        <f>'6'!J10</f>
        <v>0</v>
      </c>
      <c r="H84" s="36"/>
      <c r="I84" s="36">
        <f>'6'!N10</f>
        <v>1</v>
      </c>
      <c r="J84" s="36"/>
      <c r="K84" s="72">
        <f t="shared" si="1"/>
        <v>3</v>
      </c>
    </row>
    <row r="85" spans="2:11">
      <c r="B85" s="69">
        <f>'6'!B11</f>
        <v>7</v>
      </c>
      <c r="C85" s="60" t="str">
        <f>'6'!C11</f>
        <v>Chorovská S.</v>
      </c>
      <c r="D85" s="68">
        <f>'6'!D11</f>
        <v>0</v>
      </c>
      <c r="E85" s="36" t="str">
        <f>'ROZLOSOVÁNÍ_pátek '!G8</f>
        <v>Michalovce U19</v>
      </c>
      <c r="F85" s="36">
        <f>'6'!F11</f>
        <v>0</v>
      </c>
      <c r="G85" s="36">
        <f>'6'!J11</f>
        <v>0</v>
      </c>
      <c r="H85" s="36"/>
      <c r="I85" s="36">
        <f>'6'!N11</f>
        <v>2</v>
      </c>
      <c r="J85" s="36"/>
      <c r="K85" s="72">
        <f t="shared" si="1"/>
        <v>2</v>
      </c>
    </row>
    <row r="86" spans="2:11">
      <c r="B86" s="69">
        <f>'6'!B12</f>
        <v>8</v>
      </c>
      <c r="C86" s="60" t="str">
        <f>'6'!C12</f>
        <v>Solárová F.</v>
      </c>
      <c r="D86" s="68">
        <f>'6'!D12</f>
        <v>0</v>
      </c>
      <c r="E86" s="36" t="str">
        <f>'ROZLOSOVÁNÍ_pátek '!G8</f>
        <v>Michalovce U19</v>
      </c>
      <c r="F86" s="36">
        <f>'6'!F12</f>
        <v>2</v>
      </c>
      <c r="G86" s="36">
        <f>'6'!J12</f>
        <v>6</v>
      </c>
      <c r="H86" s="36"/>
      <c r="I86" s="36">
        <f>'6'!N12</f>
        <v>4</v>
      </c>
      <c r="J86" s="36"/>
      <c r="K86" s="72">
        <f t="shared" si="1"/>
        <v>12</v>
      </c>
    </row>
    <row r="87" spans="2:11">
      <c r="B87" s="69">
        <f>'6'!B13</f>
        <v>12</v>
      </c>
      <c r="C87" s="60" t="str">
        <f>'6'!C13</f>
        <v>Čičáková C.</v>
      </c>
      <c r="D87" s="68">
        <f>'6'!D13</f>
        <v>0</v>
      </c>
      <c r="E87" s="36" t="str">
        <f>'ROZLOSOVÁNÍ_pátek '!G8</f>
        <v>Michalovce U19</v>
      </c>
      <c r="F87" s="36">
        <f>'6'!F13</f>
        <v>0</v>
      </c>
      <c r="G87" s="36">
        <f>'6'!J13</f>
        <v>0</v>
      </c>
      <c r="H87" s="36"/>
      <c r="I87" s="36">
        <f>'6'!N13</f>
        <v>0</v>
      </c>
      <c r="J87" s="36"/>
      <c r="K87" s="72">
        <f t="shared" si="1"/>
        <v>0</v>
      </c>
    </row>
    <row r="88" spans="2:11">
      <c r="B88" s="69">
        <f>'6'!B14</f>
        <v>15</v>
      </c>
      <c r="C88" s="60" t="str">
        <f>'6'!C14</f>
        <v>Barátová J.</v>
      </c>
      <c r="D88" s="68">
        <f>'6'!D14</f>
        <v>0</v>
      </c>
      <c r="E88" s="36" t="str">
        <f>'ROZLOSOVÁNÍ_pátek '!G8</f>
        <v>Michalovce U19</v>
      </c>
      <c r="F88" s="36">
        <f>'6'!F14</f>
        <v>4</v>
      </c>
      <c r="G88" s="36">
        <f>'6'!J14</f>
        <v>8</v>
      </c>
      <c r="H88" s="36"/>
      <c r="I88" s="36">
        <f>'6'!N14</f>
        <v>2</v>
      </c>
      <c r="J88" s="36"/>
      <c r="K88" s="72">
        <f t="shared" si="1"/>
        <v>14</v>
      </c>
    </row>
    <row r="89" spans="2:11">
      <c r="B89" s="69">
        <f>'6'!B15</f>
        <v>18</v>
      </c>
      <c r="C89" s="60" t="str">
        <f>'6'!C15</f>
        <v>Soročinová M.</v>
      </c>
      <c r="D89" s="68">
        <f>'6'!D15</f>
        <v>0</v>
      </c>
      <c r="E89" s="36" t="str">
        <f>'ROZLOSOVÁNÍ_pátek '!G8</f>
        <v>Michalovce U19</v>
      </c>
      <c r="F89" s="36">
        <f>'6'!F15</f>
        <v>3</v>
      </c>
      <c r="G89" s="36">
        <f>'6'!J15</f>
        <v>2</v>
      </c>
      <c r="H89" s="36"/>
      <c r="I89" s="36">
        <f>'6'!N15</f>
        <v>4</v>
      </c>
      <c r="J89" s="36"/>
      <c r="K89" s="72">
        <f t="shared" si="1"/>
        <v>9</v>
      </c>
    </row>
    <row r="90" spans="2:11">
      <c r="B90" s="69">
        <f>'6'!B16</f>
        <v>19</v>
      </c>
      <c r="C90" s="60" t="str">
        <f>'6'!C16</f>
        <v>Ščerbáková S.</v>
      </c>
      <c r="D90" s="68">
        <f>'6'!D16</f>
        <v>0</v>
      </c>
      <c r="E90" s="36" t="str">
        <f>'ROZLOSOVÁNÍ_pátek '!G8</f>
        <v>Michalovce U19</v>
      </c>
      <c r="F90" s="36">
        <f>'6'!F16</f>
        <v>0</v>
      </c>
      <c r="G90" s="36">
        <f>'6'!J16</f>
        <v>3</v>
      </c>
      <c r="H90" s="36"/>
      <c r="I90" s="36">
        <f>'6'!N16</f>
        <v>2</v>
      </c>
      <c r="J90" s="36"/>
      <c r="K90" s="72">
        <f t="shared" si="1"/>
        <v>5</v>
      </c>
    </row>
    <row r="91" spans="2:11">
      <c r="B91" s="69">
        <f>'6'!B17</f>
        <v>20</v>
      </c>
      <c r="C91" s="60" t="str">
        <f>'6'!C17</f>
        <v>Selecká Z.</v>
      </c>
      <c r="D91" s="68">
        <f>'6'!D17</f>
        <v>0</v>
      </c>
      <c r="E91" s="36" t="str">
        <f>'ROZLOSOVÁNÍ_pátek '!G8</f>
        <v>Michalovce U19</v>
      </c>
      <c r="F91" s="36">
        <f>'6'!F17</f>
        <v>6</v>
      </c>
      <c r="G91" s="36">
        <f>'6'!J17</f>
        <v>2</v>
      </c>
      <c r="H91" s="36"/>
      <c r="I91" s="36">
        <f>'6'!N17</f>
        <v>4</v>
      </c>
      <c r="J91" s="36"/>
      <c r="K91" s="72">
        <f t="shared" si="1"/>
        <v>12</v>
      </c>
    </row>
    <row r="92" spans="2:11">
      <c r="B92" s="69">
        <f>'6'!B18</f>
        <v>24</v>
      </c>
      <c r="C92" s="60" t="str">
        <f>'6'!C18</f>
        <v>Štefaniková B.</v>
      </c>
      <c r="D92" s="68">
        <f>'6'!D18</f>
        <v>0</v>
      </c>
      <c r="E92" s="36" t="str">
        <f>'ROZLOSOVÁNÍ_pátek '!G8</f>
        <v>Michalovce U19</v>
      </c>
      <c r="F92" s="36">
        <f>'6'!F18</f>
        <v>3</v>
      </c>
      <c r="G92" s="36">
        <f>'6'!J18</f>
        <v>4</v>
      </c>
      <c r="H92" s="36"/>
      <c r="I92" s="36">
        <f>'6'!N18</f>
        <v>6</v>
      </c>
      <c r="J92" s="36"/>
      <c r="K92" s="72">
        <f t="shared" si="1"/>
        <v>13</v>
      </c>
    </row>
    <row r="93" spans="2:11">
      <c r="B93" s="69">
        <f>'6'!B19</f>
        <v>34</v>
      </c>
      <c r="C93" s="60" t="str">
        <f>'6'!C19</f>
        <v>Kocaniková S.</v>
      </c>
      <c r="D93" s="68">
        <f>'6'!D19</f>
        <v>0</v>
      </c>
      <c r="E93" s="36" t="str">
        <f>'ROZLOSOVÁNÍ_pátek '!G8</f>
        <v>Michalovce U19</v>
      </c>
      <c r="F93" s="36">
        <f>'6'!F19</f>
        <v>3</v>
      </c>
      <c r="G93" s="36">
        <f>'6'!J19</f>
        <v>6</v>
      </c>
      <c r="H93" s="36"/>
      <c r="I93" s="36">
        <f>'6'!N19</f>
        <v>5</v>
      </c>
      <c r="J93" s="36"/>
      <c r="K93" s="72">
        <f t="shared" si="1"/>
        <v>14</v>
      </c>
    </row>
    <row r="94" spans="2:11">
      <c r="B94" s="69">
        <f>'6'!B20</f>
        <v>97</v>
      </c>
      <c r="C94" s="60" t="str">
        <f>'6'!C20</f>
        <v>Mulíková K.</v>
      </c>
      <c r="D94" s="68">
        <f>'6'!D20</f>
        <v>0</v>
      </c>
      <c r="E94" s="36" t="str">
        <f>'ROZLOSOVÁNÍ_pátek '!G8</f>
        <v>Michalovce U19</v>
      </c>
      <c r="F94" s="36">
        <f>'6'!F20</f>
        <v>0</v>
      </c>
      <c r="G94" s="36">
        <f>'6'!J20</f>
        <v>0</v>
      </c>
      <c r="H94" s="36"/>
      <c r="I94" s="36">
        <f>'6'!N20</f>
        <v>0</v>
      </c>
      <c r="J94" s="36"/>
      <c r="K94" s="72">
        <f t="shared" si="1"/>
        <v>0</v>
      </c>
    </row>
    <row r="95" spans="2:11">
      <c r="B95" s="69">
        <f>'6'!B21</f>
        <v>0</v>
      </c>
      <c r="C95" s="60">
        <f>'6'!C21</f>
        <v>0</v>
      </c>
      <c r="D95" s="68">
        <f>'6'!D21</f>
        <v>0</v>
      </c>
      <c r="E95" s="36" t="str">
        <f>'ROZLOSOVÁNÍ_pátek '!G8</f>
        <v>Michalovce U19</v>
      </c>
      <c r="F95" s="36">
        <f>'6'!F21</f>
        <v>0</v>
      </c>
      <c r="G95" s="36">
        <f>'6'!J21</f>
        <v>0</v>
      </c>
      <c r="H95" s="36"/>
      <c r="I95" s="36">
        <f>'6'!N21</f>
        <v>0</v>
      </c>
      <c r="J95" s="36"/>
      <c r="K95" s="72">
        <f t="shared" si="1"/>
        <v>0</v>
      </c>
    </row>
    <row r="96" spans="2:11">
      <c r="B96" s="69">
        <f>'6'!B22</f>
        <v>0</v>
      </c>
      <c r="C96" s="60">
        <f>'6'!C22</f>
        <v>0</v>
      </c>
      <c r="D96" s="68">
        <f>'6'!D22</f>
        <v>0</v>
      </c>
      <c r="E96" s="36" t="str">
        <f>'ROZLOSOVÁNÍ_pátek '!G8</f>
        <v>Michalovce U19</v>
      </c>
      <c r="F96" s="36">
        <f>'6'!F22</f>
        <v>0</v>
      </c>
      <c r="G96" s="36">
        <f>'6'!J22</f>
        <v>0</v>
      </c>
      <c r="H96" s="36"/>
      <c r="I96" s="36">
        <f>'6'!N22</f>
        <v>0</v>
      </c>
      <c r="J96" s="36"/>
      <c r="K96" s="72">
        <f t="shared" si="1"/>
        <v>0</v>
      </c>
    </row>
    <row r="97" spans="2:11">
      <c r="B97" s="69">
        <f>'6'!B23</f>
        <v>0</v>
      </c>
      <c r="C97" s="60">
        <f>'6'!C23</f>
        <v>0</v>
      </c>
      <c r="D97" s="68">
        <f>'6'!D23</f>
        <v>0</v>
      </c>
      <c r="E97" s="36" t="str">
        <f>'ROZLOSOVÁNÍ_pátek '!G8</f>
        <v>Michalovce U19</v>
      </c>
      <c r="F97" s="36">
        <f>'6'!F23</f>
        <v>0</v>
      </c>
      <c r="G97" s="36">
        <f>'6'!J23</f>
        <v>0</v>
      </c>
      <c r="H97" s="36"/>
      <c r="I97" s="36">
        <f>'6'!N23</f>
        <v>0</v>
      </c>
      <c r="J97" s="36"/>
      <c r="K97" s="72">
        <f t="shared" si="1"/>
        <v>0</v>
      </c>
    </row>
    <row r="98" spans="2:11">
      <c r="B98" s="69">
        <f>'7'!B8</f>
        <v>3</v>
      </c>
      <c r="C98" s="60" t="str">
        <f>C114</f>
        <v>Bačíková K.</v>
      </c>
      <c r="D98" s="68">
        <f>'7'!D8</f>
        <v>0</v>
      </c>
      <c r="E98" s="36" t="str">
        <f>'ROZLOSOVÁNÍ_pátek '!E9</f>
        <v>Bytča U17</v>
      </c>
      <c r="F98" s="36">
        <f>'7'!F8</f>
        <v>4</v>
      </c>
      <c r="G98" s="36">
        <f>'7'!J8</f>
        <v>2</v>
      </c>
      <c r="H98" s="36">
        <f>'7'!N8</f>
        <v>1</v>
      </c>
      <c r="I98" s="36"/>
      <c r="J98" s="36"/>
      <c r="K98" s="72">
        <f t="shared" si="1"/>
        <v>7</v>
      </c>
    </row>
    <row r="99" spans="2:11">
      <c r="B99" s="69">
        <f>'7'!B9</f>
        <v>8</v>
      </c>
      <c r="C99" s="60" t="str">
        <f>'7'!C9</f>
        <v>Valůchová Terézia</v>
      </c>
      <c r="D99" s="68">
        <f>'7'!D9</f>
        <v>0</v>
      </c>
      <c r="E99" s="36" t="str">
        <f>'ROZLOSOVÁNÍ_pátek '!E9</f>
        <v>Bytča U17</v>
      </c>
      <c r="F99" s="36">
        <f>'7'!F9</f>
        <v>1</v>
      </c>
      <c r="G99" s="36">
        <f>'7'!J9</f>
        <v>2</v>
      </c>
      <c r="H99" s="36">
        <f>'7'!N9</f>
        <v>0</v>
      </c>
      <c r="I99" s="36"/>
      <c r="J99" s="36"/>
      <c r="K99" s="72">
        <f t="shared" si="1"/>
        <v>3</v>
      </c>
    </row>
    <row r="100" spans="2:11">
      <c r="B100" s="69">
        <f>'7'!B10</f>
        <v>13</v>
      </c>
      <c r="C100" s="60" t="str">
        <f>'7'!C10</f>
        <v>Horňáková Alžběta</v>
      </c>
      <c r="D100" s="68">
        <f>'7'!D10</f>
        <v>0</v>
      </c>
      <c r="E100" s="36" t="str">
        <f>'ROZLOSOVÁNÍ_pátek '!E9</f>
        <v>Bytča U17</v>
      </c>
      <c r="F100" s="36">
        <f>'7'!F10</f>
        <v>3</v>
      </c>
      <c r="G100" s="36">
        <f>'7'!J10</f>
        <v>3</v>
      </c>
      <c r="H100" s="36">
        <f>'7'!N10</f>
        <v>6</v>
      </c>
      <c r="I100" s="36"/>
      <c r="J100" s="36"/>
      <c r="K100" s="72">
        <f t="shared" si="1"/>
        <v>12</v>
      </c>
    </row>
    <row r="101" spans="2:11">
      <c r="B101" s="69">
        <f>'7'!B11</f>
        <v>14</v>
      </c>
      <c r="C101" s="60" t="str">
        <f>'7'!C11</f>
        <v>Holíncová Laura</v>
      </c>
      <c r="D101" s="68">
        <f>'7'!D11</f>
        <v>0</v>
      </c>
      <c r="E101" s="36" t="str">
        <f>'ROZLOSOVÁNÍ_pátek '!E9</f>
        <v>Bytča U17</v>
      </c>
      <c r="F101" s="36">
        <f>'7'!F11</f>
        <v>4</v>
      </c>
      <c r="G101" s="36">
        <f>'7'!J11</f>
        <v>1</v>
      </c>
      <c r="H101" s="36">
        <f>'7'!N11</f>
        <v>7</v>
      </c>
      <c r="I101" s="36"/>
      <c r="J101" s="36"/>
      <c r="K101" s="72">
        <f t="shared" si="1"/>
        <v>12</v>
      </c>
    </row>
    <row r="102" spans="2:11">
      <c r="B102" s="69">
        <f>'7'!B12</f>
        <v>20</v>
      </c>
      <c r="C102" s="60" t="str">
        <f>'7'!C12</f>
        <v>Adamčíková Sára</v>
      </c>
      <c r="D102" s="68">
        <f>'7'!D12</f>
        <v>0</v>
      </c>
      <c r="E102" s="36" t="str">
        <f>'ROZLOSOVÁNÍ_pátek '!E9</f>
        <v>Bytča U17</v>
      </c>
      <c r="F102" s="36">
        <f>'7'!F12</f>
        <v>1</v>
      </c>
      <c r="G102" s="36">
        <f>'7'!J12</f>
        <v>2</v>
      </c>
      <c r="H102" s="36">
        <f>'7'!N12</f>
        <v>2</v>
      </c>
      <c r="I102" s="36"/>
      <c r="J102" s="36"/>
      <c r="K102" s="72">
        <f t="shared" si="1"/>
        <v>5</v>
      </c>
    </row>
    <row r="103" spans="2:11">
      <c r="B103" s="69">
        <f>'7'!B13</f>
        <v>21</v>
      </c>
      <c r="C103" s="60" t="str">
        <f>'7'!C13</f>
        <v>Leštinová Lucia</v>
      </c>
      <c r="D103" s="68">
        <f>'7'!D13</f>
        <v>0</v>
      </c>
      <c r="E103" s="36" t="str">
        <f>'ROZLOSOVÁNÍ_pátek '!E9</f>
        <v>Bytča U17</v>
      </c>
      <c r="F103" s="36">
        <f>'7'!F13</f>
        <v>3</v>
      </c>
      <c r="G103" s="36">
        <f>'7'!J13</f>
        <v>4</v>
      </c>
      <c r="H103" s="36">
        <f>'7'!N13</f>
        <v>3</v>
      </c>
      <c r="I103" s="36"/>
      <c r="J103" s="36"/>
      <c r="K103" s="72">
        <f t="shared" si="1"/>
        <v>10</v>
      </c>
    </row>
    <row r="104" spans="2:11">
      <c r="B104" s="69">
        <f>'7'!B14</f>
        <v>22</v>
      </c>
      <c r="C104" s="60" t="str">
        <f>'7'!C14</f>
        <v>Chudovská Natália</v>
      </c>
      <c r="D104" s="68">
        <f>'7'!D14</f>
        <v>0</v>
      </c>
      <c r="E104" s="36" t="str">
        <f>'ROZLOSOVÁNÍ_pátek '!E9</f>
        <v>Bytča U17</v>
      </c>
      <c r="F104" s="36">
        <f>'7'!F14</f>
        <v>0</v>
      </c>
      <c r="G104" s="36">
        <f>'7'!J14</f>
        <v>0</v>
      </c>
      <c r="H104" s="36">
        <f>'7'!N14</f>
        <v>0</v>
      </c>
      <c r="I104" s="36"/>
      <c r="J104" s="36"/>
      <c r="K104" s="72">
        <f t="shared" si="1"/>
        <v>0</v>
      </c>
    </row>
    <row r="105" spans="2:11">
      <c r="B105" s="69">
        <f>'7'!B15</f>
        <v>27</v>
      </c>
      <c r="C105" s="60" t="str">
        <f>'7'!C15</f>
        <v>Molliková Nikola</v>
      </c>
      <c r="D105" s="68">
        <f>'7'!D15</f>
        <v>0</v>
      </c>
      <c r="E105" s="36" t="str">
        <f>'ROZLOSOVÁNÍ_pátek '!E9</f>
        <v>Bytča U17</v>
      </c>
      <c r="F105" s="36">
        <f>'7'!F15</f>
        <v>1</v>
      </c>
      <c r="G105" s="36">
        <f>'7'!J15</f>
        <v>3</v>
      </c>
      <c r="H105" s="36">
        <f>'7'!N15</f>
        <v>1</v>
      </c>
      <c r="I105" s="36"/>
      <c r="J105" s="36"/>
      <c r="K105" s="72">
        <f t="shared" si="1"/>
        <v>5</v>
      </c>
    </row>
    <row r="106" spans="2:11">
      <c r="B106" s="69">
        <f>'7'!B16</f>
        <v>7</v>
      </c>
      <c r="C106" s="60" t="str">
        <f>'7'!C16</f>
        <v>Zahumenská Andrea</v>
      </c>
      <c r="D106" s="68">
        <f>'7'!D16</f>
        <v>0</v>
      </c>
      <c r="E106" s="36" t="str">
        <f>'ROZLOSOVÁNÍ_pátek '!E9</f>
        <v>Bytča U17</v>
      </c>
      <c r="F106" s="36">
        <f>'7'!F16</f>
        <v>2</v>
      </c>
      <c r="G106" s="36">
        <f>'7'!J16</f>
        <v>7</v>
      </c>
      <c r="H106" s="36">
        <f>'7'!N16</f>
        <v>13</v>
      </c>
      <c r="I106" s="36"/>
      <c r="J106" s="36"/>
      <c r="K106" s="72">
        <f t="shared" si="1"/>
        <v>22</v>
      </c>
    </row>
    <row r="107" spans="2:11">
      <c r="B107" s="69">
        <f>'7'!B17</f>
        <v>0</v>
      </c>
      <c r="C107" s="60">
        <f>'7'!C17</f>
        <v>0</v>
      </c>
      <c r="D107" s="68">
        <f>'7'!D17</f>
        <v>0</v>
      </c>
      <c r="E107" s="36" t="str">
        <f>'ROZLOSOVÁNÍ_pátek '!E9</f>
        <v>Bytča U17</v>
      </c>
      <c r="F107" s="36">
        <f>'7'!F17</f>
        <v>0</v>
      </c>
      <c r="G107" s="36">
        <f>'7'!J17</f>
        <v>0</v>
      </c>
      <c r="H107" s="36">
        <f>'7'!N17</f>
        <v>0</v>
      </c>
      <c r="I107" s="36"/>
      <c r="J107" s="36"/>
      <c r="K107" s="72">
        <f t="shared" si="1"/>
        <v>0</v>
      </c>
    </row>
    <row r="108" spans="2:11">
      <c r="B108" s="69">
        <f>'7'!B18</f>
        <v>0</v>
      </c>
      <c r="C108" s="60">
        <f>'7'!C18</f>
        <v>0</v>
      </c>
      <c r="D108" s="68">
        <f>'7'!D18</f>
        <v>0</v>
      </c>
      <c r="E108" s="36" t="str">
        <f>'ROZLOSOVÁNÍ_pátek '!E9</f>
        <v>Bytča U17</v>
      </c>
      <c r="F108" s="36">
        <f>'7'!F18</f>
        <v>0</v>
      </c>
      <c r="G108" s="36">
        <f>'7'!J18</f>
        <v>0</v>
      </c>
      <c r="H108" s="36">
        <f>'7'!N18</f>
        <v>0</v>
      </c>
      <c r="I108" s="36"/>
      <c r="J108" s="36"/>
      <c r="K108" s="72">
        <f t="shared" si="1"/>
        <v>0</v>
      </c>
    </row>
    <row r="109" spans="2:11">
      <c r="B109" s="69">
        <f>'7'!B19</f>
        <v>0</v>
      </c>
      <c r="C109" s="60">
        <f>'7'!C19</f>
        <v>0</v>
      </c>
      <c r="D109" s="68">
        <f>'7'!D19</f>
        <v>0</v>
      </c>
      <c r="E109" s="36" t="str">
        <f>'ROZLOSOVÁNÍ_pátek '!E9</f>
        <v>Bytča U17</v>
      </c>
      <c r="F109" s="36">
        <f>'7'!F19</f>
        <v>0</v>
      </c>
      <c r="G109" s="36">
        <f>'7'!J19</f>
        <v>0</v>
      </c>
      <c r="H109" s="36">
        <f>'7'!N19</f>
        <v>0</v>
      </c>
      <c r="I109" s="36"/>
      <c r="J109" s="36"/>
      <c r="K109" s="72">
        <f t="shared" si="1"/>
        <v>0</v>
      </c>
    </row>
    <row r="110" spans="2:11">
      <c r="B110" s="69">
        <f>'7'!B20</f>
        <v>0</v>
      </c>
      <c r="C110" s="60">
        <f>'7'!C20</f>
        <v>0</v>
      </c>
      <c r="D110" s="68">
        <f>'7'!D20</f>
        <v>0</v>
      </c>
      <c r="E110" s="36" t="str">
        <f>'ROZLOSOVÁNÍ_pátek '!E9</f>
        <v>Bytča U17</v>
      </c>
      <c r="F110" s="36">
        <f>'7'!F20</f>
        <v>0</v>
      </c>
      <c r="G110" s="36">
        <f>'7'!J20</f>
        <v>0</v>
      </c>
      <c r="H110" s="36">
        <f>'7'!N20</f>
        <v>0</v>
      </c>
      <c r="I110" s="36"/>
      <c r="J110" s="36"/>
      <c r="K110" s="72">
        <f t="shared" si="1"/>
        <v>0</v>
      </c>
    </row>
    <row r="111" spans="2:11">
      <c r="B111" s="69">
        <f>'7'!B21</f>
        <v>0</v>
      </c>
      <c r="C111" s="60">
        <f>'7'!C21</f>
        <v>0</v>
      </c>
      <c r="D111" s="68">
        <f>'7'!D21</f>
        <v>0</v>
      </c>
      <c r="E111" s="36" t="str">
        <f>'ROZLOSOVÁNÍ_pátek '!E9</f>
        <v>Bytča U17</v>
      </c>
      <c r="F111" s="36">
        <f>'7'!F21</f>
        <v>0</v>
      </c>
      <c r="G111" s="36">
        <f>'7'!J21</f>
        <v>0</v>
      </c>
      <c r="H111" s="36">
        <f>'7'!N21</f>
        <v>0</v>
      </c>
      <c r="I111" s="36"/>
      <c r="J111" s="36"/>
      <c r="K111" s="72">
        <f t="shared" si="1"/>
        <v>0</v>
      </c>
    </row>
    <row r="112" spans="2:11">
      <c r="B112" s="69">
        <f>'7'!B22</f>
        <v>0</v>
      </c>
      <c r="C112" s="60">
        <f>'7'!C22</f>
        <v>0</v>
      </c>
      <c r="D112" s="68">
        <f>'7'!D22</f>
        <v>0</v>
      </c>
      <c r="E112" s="36" t="str">
        <f>'ROZLOSOVÁNÍ_pátek '!E9</f>
        <v>Bytča U17</v>
      </c>
      <c r="F112" s="36">
        <f>'7'!F22</f>
        <v>0</v>
      </c>
      <c r="G112" s="36">
        <f>'7'!J22</f>
        <v>0</v>
      </c>
      <c r="H112" s="36">
        <f>'7'!N22</f>
        <v>0</v>
      </c>
      <c r="I112" s="36"/>
      <c r="J112" s="36"/>
      <c r="K112" s="72">
        <f t="shared" si="1"/>
        <v>0</v>
      </c>
    </row>
    <row r="113" spans="2:11">
      <c r="B113" s="69">
        <f>'7'!B23</f>
        <v>0</v>
      </c>
      <c r="C113" s="60">
        <f>'7'!C23</f>
        <v>0</v>
      </c>
      <c r="D113" s="68">
        <f>'7'!D23</f>
        <v>0</v>
      </c>
      <c r="E113" s="36" t="str">
        <f>'ROZLOSOVÁNÍ_pátek '!E9</f>
        <v>Bytča U17</v>
      </c>
      <c r="F113" s="36">
        <f>'7'!F23</f>
        <v>0</v>
      </c>
      <c r="G113" s="36">
        <f>'7'!J23</f>
        <v>0</v>
      </c>
      <c r="H113" s="36">
        <f>'7'!N23</f>
        <v>0</v>
      </c>
      <c r="I113" s="36"/>
      <c r="J113" s="36"/>
      <c r="K113" s="72">
        <f t="shared" si="1"/>
        <v>0</v>
      </c>
    </row>
    <row r="114" spans="2:11">
      <c r="B114" s="69">
        <f>'8'!B8</f>
        <v>4</v>
      </c>
      <c r="C114" s="60" t="str">
        <f>'8'!C8</f>
        <v>Bačíková K.</v>
      </c>
      <c r="D114" s="68">
        <f>'8'!D8</f>
        <v>0</v>
      </c>
      <c r="E114" s="36" t="str">
        <f>'ROZLOSOVÁNÍ_pátek '!G9</f>
        <v>Michalovce U17</v>
      </c>
      <c r="F114" s="36">
        <f>'8'!F8</f>
        <v>3</v>
      </c>
      <c r="G114" s="36"/>
      <c r="H114" s="36"/>
      <c r="I114" s="36">
        <f>'8'!J8</f>
        <v>3</v>
      </c>
      <c r="J114" s="36">
        <f>'8'!N8</f>
        <v>4</v>
      </c>
      <c r="K114" s="72">
        <f t="shared" si="1"/>
        <v>10</v>
      </c>
    </row>
    <row r="115" spans="2:11">
      <c r="B115" s="69">
        <f>'8'!B9</f>
        <v>6</v>
      </c>
      <c r="C115" s="60" t="str">
        <f>'8'!C9</f>
        <v>Ondová K.</v>
      </c>
      <c r="D115" s="68">
        <f>'8'!D9</f>
        <v>0</v>
      </c>
      <c r="E115" s="36" t="str">
        <f>'ROZLOSOVÁNÍ_pátek '!G9</f>
        <v>Michalovce U17</v>
      </c>
      <c r="F115" s="36">
        <f>'8'!F9</f>
        <v>6</v>
      </c>
      <c r="G115" s="36"/>
      <c r="H115" s="36"/>
      <c r="I115" s="36">
        <f>'8'!J9</f>
        <v>5</v>
      </c>
      <c r="J115" s="36">
        <f>'8'!N9</f>
        <v>5</v>
      </c>
      <c r="K115" s="72">
        <f t="shared" si="1"/>
        <v>16</v>
      </c>
    </row>
    <row r="116" spans="2:11">
      <c r="B116" s="69">
        <f>'8'!B10</f>
        <v>7</v>
      </c>
      <c r="C116" s="60" t="str">
        <f>'8'!C10</f>
        <v>Valkovičová S.</v>
      </c>
      <c r="D116" s="68">
        <f>'8'!D10</f>
        <v>0</v>
      </c>
      <c r="E116" s="36" t="str">
        <f>'ROZLOSOVÁNÍ_pátek '!G9</f>
        <v>Michalovce U17</v>
      </c>
      <c r="F116" s="36">
        <f>'8'!F10</f>
        <v>1</v>
      </c>
      <c r="G116" s="36"/>
      <c r="H116" s="36"/>
      <c r="I116" s="36">
        <f>'8'!J10</f>
        <v>1</v>
      </c>
      <c r="J116" s="36">
        <f>'8'!N10</f>
        <v>0</v>
      </c>
      <c r="K116" s="72">
        <f t="shared" si="1"/>
        <v>2</v>
      </c>
    </row>
    <row r="117" spans="2:11">
      <c r="B117" s="69">
        <f>'8'!B11</f>
        <v>8</v>
      </c>
      <c r="C117" s="60" t="str">
        <f>'8'!C11</f>
        <v>Holejová A.</v>
      </c>
      <c r="D117" s="68">
        <f>'8'!D11</f>
        <v>0</v>
      </c>
      <c r="E117" s="36" t="str">
        <f>'ROZLOSOVÁNÍ_pátek '!G9</f>
        <v>Michalovce U17</v>
      </c>
      <c r="F117" s="36">
        <f>'8'!F11</f>
        <v>12</v>
      </c>
      <c r="G117" s="36"/>
      <c r="H117" s="36"/>
      <c r="I117" s="36">
        <f>'8'!J11</f>
        <v>15</v>
      </c>
      <c r="J117" s="36">
        <f>'8'!N11</f>
        <v>9</v>
      </c>
      <c r="K117" s="72">
        <f t="shared" si="1"/>
        <v>36</v>
      </c>
    </row>
    <row r="118" spans="2:11">
      <c r="B118" s="69">
        <f>'8'!B12</f>
        <v>9</v>
      </c>
      <c r="C118" s="60" t="str">
        <f>'8'!C12</f>
        <v>Urbanová M.</v>
      </c>
      <c r="D118" s="68">
        <f>'8'!D12</f>
        <v>0</v>
      </c>
      <c r="E118" s="36" t="str">
        <f>'ROZLOSOVÁNÍ_pátek '!G9</f>
        <v>Michalovce U17</v>
      </c>
      <c r="F118" s="36">
        <f>'8'!F12</f>
        <v>4</v>
      </c>
      <c r="G118" s="36"/>
      <c r="H118" s="36"/>
      <c r="I118" s="36">
        <f>'8'!J12</f>
        <v>0</v>
      </c>
      <c r="J118" s="36">
        <f>'8'!N12</f>
        <v>1</v>
      </c>
      <c r="K118" s="72">
        <f t="shared" si="1"/>
        <v>5</v>
      </c>
    </row>
    <row r="119" spans="2:11">
      <c r="B119" s="69">
        <f>'8'!B13</f>
        <v>12</v>
      </c>
      <c r="C119" s="60" t="str">
        <f>'8'!C13</f>
        <v>Brhliková L.</v>
      </c>
      <c r="D119" s="68">
        <f>'8'!D13</f>
        <v>0</v>
      </c>
      <c r="E119" s="36" t="str">
        <f>'ROZLOSOVÁNÍ_pátek '!G9</f>
        <v>Michalovce U17</v>
      </c>
      <c r="F119" s="36">
        <f>'8'!F13</f>
        <v>0</v>
      </c>
      <c r="G119" s="36"/>
      <c r="H119" s="36"/>
      <c r="I119" s="36">
        <f>'8'!J13</f>
        <v>0</v>
      </c>
      <c r="J119" s="36">
        <f>'8'!N13</f>
        <v>0</v>
      </c>
      <c r="K119" s="72">
        <f t="shared" si="1"/>
        <v>0</v>
      </c>
    </row>
    <row r="120" spans="2:11">
      <c r="B120" s="69">
        <f>'8'!B14</f>
        <v>16</v>
      </c>
      <c r="C120" s="60" t="str">
        <f>'8'!C14</f>
        <v>Kondášová I.</v>
      </c>
      <c r="D120" s="68">
        <f>'8'!D14</f>
        <v>0</v>
      </c>
      <c r="E120" s="36" t="str">
        <f>'ROZLOSOVÁNÍ_pátek '!G9</f>
        <v>Michalovce U17</v>
      </c>
      <c r="F120" s="36">
        <f>'8'!F14</f>
        <v>0</v>
      </c>
      <c r="G120" s="36"/>
      <c r="H120" s="36"/>
      <c r="I120" s="36">
        <f>'8'!J14</f>
        <v>0</v>
      </c>
      <c r="J120" s="36">
        <f>'8'!N14</f>
        <v>0</v>
      </c>
      <c r="K120" s="72">
        <f t="shared" si="1"/>
        <v>0</v>
      </c>
    </row>
    <row r="121" spans="2:11">
      <c r="B121" s="69">
        <f>'8'!B15</f>
        <v>17</v>
      </c>
      <c r="C121" s="60" t="str">
        <f>'8'!C15</f>
        <v>Pustá M.</v>
      </c>
      <c r="D121" s="68">
        <f>'8'!D15</f>
        <v>0</v>
      </c>
      <c r="E121" s="36" t="str">
        <f>'ROZLOSOVÁNÍ_pátek '!G9</f>
        <v>Michalovce U17</v>
      </c>
      <c r="F121" s="36">
        <f>'8'!F15</f>
        <v>4</v>
      </c>
      <c r="G121" s="36"/>
      <c r="H121" s="36"/>
      <c r="I121" s="36">
        <f>'8'!J15</f>
        <v>3</v>
      </c>
      <c r="J121" s="36">
        <f>'8'!N15</f>
        <v>3</v>
      </c>
      <c r="K121" s="72">
        <f t="shared" si="1"/>
        <v>10</v>
      </c>
    </row>
    <row r="122" spans="2:11">
      <c r="B122" s="69">
        <f>'8'!B16</f>
        <v>18</v>
      </c>
      <c r="C122" s="60" t="str">
        <f>'8'!C16</f>
        <v>Štefanová M.</v>
      </c>
      <c r="D122" s="68">
        <f>'8'!D16</f>
        <v>0</v>
      </c>
      <c r="E122" s="36" t="str">
        <f>'ROZLOSOVÁNÍ_pátek '!G9</f>
        <v>Michalovce U17</v>
      </c>
      <c r="F122" s="36">
        <f>'8'!F16</f>
        <v>2</v>
      </c>
      <c r="G122" s="36"/>
      <c r="H122" s="36"/>
      <c r="I122" s="36">
        <f>'8'!J16</f>
        <v>1</v>
      </c>
      <c r="J122" s="36">
        <f>'8'!N16</f>
        <v>3</v>
      </c>
      <c r="K122" s="72">
        <f t="shared" si="1"/>
        <v>6</v>
      </c>
    </row>
    <row r="123" spans="2:11">
      <c r="B123" s="69">
        <f>'8'!B17</f>
        <v>23</v>
      </c>
      <c r="C123" s="60" t="str">
        <f>'8'!C17</f>
        <v>Holubová L.</v>
      </c>
      <c r="D123" s="68">
        <f>'8'!D17</f>
        <v>0</v>
      </c>
      <c r="E123" s="36" t="str">
        <f>'ROZLOSOVÁNÍ_pátek '!G9</f>
        <v>Michalovce U17</v>
      </c>
      <c r="F123" s="36">
        <f>'8'!F17</f>
        <v>8</v>
      </c>
      <c r="G123" s="36"/>
      <c r="H123" s="36"/>
      <c r="I123" s="36">
        <f>'8'!J17</f>
        <v>8</v>
      </c>
      <c r="J123" s="36">
        <f>'8'!N17</f>
        <v>12</v>
      </c>
      <c r="K123" s="72">
        <f t="shared" si="1"/>
        <v>28</v>
      </c>
    </row>
    <row r="124" spans="2:11">
      <c r="B124" s="69">
        <f>'8'!B18</f>
        <v>0</v>
      </c>
      <c r="C124" s="60">
        <f>'8'!C18</f>
        <v>0</v>
      </c>
      <c r="D124" s="68">
        <f>'8'!D18</f>
        <v>0</v>
      </c>
      <c r="E124" s="36" t="str">
        <f>'ROZLOSOVÁNÍ_pátek '!G9</f>
        <v>Michalovce U17</v>
      </c>
      <c r="F124" s="36">
        <f>'8'!F18</f>
        <v>0</v>
      </c>
      <c r="G124" s="36"/>
      <c r="H124" s="36"/>
      <c r="I124" s="36">
        <f>'8'!J18</f>
        <v>0</v>
      </c>
      <c r="J124" s="36">
        <f>'8'!N18</f>
        <v>0</v>
      </c>
      <c r="K124" s="72">
        <f t="shared" si="1"/>
        <v>0</v>
      </c>
    </row>
    <row r="125" spans="2:11">
      <c r="B125" s="69">
        <f>'8'!B19</f>
        <v>0</v>
      </c>
      <c r="C125" s="60">
        <f>'8'!C19</f>
        <v>0</v>
      </c>
      <c r="D125" s="68">
        <f>'8'!D19</f>
        <v>0</v>
      </c>
      <c r="E125" s="36" t="str">
        <f>'ROZLOSOVÁNÍ_pátek '!G9</f>
        <v>Michalovce U17</v>
      </c>
      <c r="F125" s="36">
        <f>'8'!F19</f>
        <v>0</v>
      </c>
      <c r="G125" s="36"/>
      <c r="H125" s="36"/>
      <c r="I125" s="36">
        <f>'8'!J19</f>
        <v>0</v>
      </c>
      <c r="J125" s="36">
        <f>'8'!N19</f>
        <v>0</v>
      </c>
      <c r="K125" s="72">
        <f t="shared" si="1"/>
        <v>0</v>
      </c>
    </row>
    <row r="126" spans="2:11">
      <c r="B126" s="69">
        <f>'8'!B20</f>
        <v>0</v>
      </c>
      <c r="C126" s="60">
        <f>'8'!C20</f>
        <v>0</v>
      </c>
      <c r="D126" s="68">
        <f>'8'!D20</f>
        <v>0</v>
      </c>
      <c r="E126" s="36" t="str">
        <f>'ROZLOSOVÁNÍ_pátek '!G9</f>
        <v>Michalovce U17</v>
      </c>
      <c r="F126" s="36">
        <f>'8'!F20</f>
        <v>0</v>
      </c>
      <c r="G126" s="36"/>
      <c r="H126" s="36"/>
      <c r="I126" s="36">
        <f>'8'!J20</f>
        <v>0</v>
      </c>
      <c r="J126" s="36">
        <f>'8'!N20</f>
        <v>0</v>
      </c>
      <c r="K126" s="72">
        <f t="shared" si="1"/>
        <v>0</v>
      </c>
    </row>
    <row r="127" spans="2:11">
      <c r="B127" s="69">
        <f>'8'!B21</f>
        <v>0</v>
      </c>
      <c r="C127" s="60">
        <f>'8'!C21</f>
        <v>0</v>
      </c>
      <c r="D127" s="68">
        <f>'8'!D21</f>
        <v>0</v>
      </c>
      <c r="E127" s="36" t="str">
        <f>'ROZLOSOVÁNÍ_pátek '!G9</f>
        <v>Michalovce U17</v>
      </c>
      <c r="F127" s="36">
        <f>'8'!F21</f>
        <v>0</v>
      </c>
      <c r="G127" s="36"/>
      <c r="H127" s="36"/>
      <c r="I127" s="36">
        <f>'8'!J21</f>
        <v>0</v>
      </c>
      <c r="J127" s="36">
        <f>'8'!N21</f>
        <v>0</v>
      </c>
      <c r="K127" s="72">
        <f t="shared" si="1"/>
        <v>0</v>
      </c>
    </row>
    <row r="128" spans="2:11">
      <c r="B128" s="69">
        <f>'8'!B22</f>
        <v>0</v>
      </c>
      <c r="C128" s="60">
        <f>'8'!C22</f>
        <v>0</v>
      </c>
      <c r="D128" s="68">
        <f>'8'!D22</f>
        <v>0</v>
      </c>
      <c r="E128" s="36" t="str">
        <f>'ROZLOSOVÁNÍ_pátek '!G9</f>
        <v>Michalovce U17</v>
      </c>
      <c r="F128" s="36">
        <f>'8'!F22</f>
        <v>0</v>
      </c>
      <c r="G128" s="36"/>
      <c r="H128" s="36"/>
      <c r="I128" s="36">
        <f>'8'!J22</f>
        <v>0</v>
      </c>
      <c r="J128" s="36">
        <f>'8'!N22</f>
        <v>0</v>
      </c>
      <c r="K128" s="72">
        <f t="shared" si="1"/>
        <v>0</v>
      </c>
    </row>
    <row r="129" spans="2:11">
      <c r="B129" s="69">
        <f>'8'!B23</f>
        <v>0</v>
      </c>
      <c r="C129" s="60">
        <f>'8'!C23</f>
        <v>0</v>
      </c>
      <c r="D129" s="68">
        <f>'8'!D23</f>
        <v>0</v>
      </c>
      <c r="E129" s="36" t="str">
        <f>'ROZLOSOVÁNÍ_pátek '!G9</f>
        <v>Michalovce U17</v>
      </c>
      <c r="F129" s="36">
        <f>'8'!F23</f>
        <v>0</v>
      </c>
      <c r="G129" s="36"/>
      <c r="H129" s="36"/>
      <c r="I129" s="36">
        <f>'8'!J23</f>
        <v>0</v>
      </c>
      <c r="J129" s="36">
        <f>'8'!N23</f>
        <v>0</v>
      </c>
      <c r="K129" s="72">
        <f t="shared" si="1"/>
        <v>0</v>
      </c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99"/>
  <sheetViews>
    <sheetView workbookViewId="0">
      <selection activeCell="Q18" sqref="Q18"/>
    </sheetView>
  </sheetViews>
  <sheetFormatPr defaultRowHeight="12.75"/>
  <cols>
    <col min="2" max="2" width="5.5703125" style="105" customWidth="1"/>
    <col min="3" max="3" width="24.7109375" style="99" customWidth="1"/>
    <col min="4" max="4" width="5.5703125" style="105" customWidth="1"/>
    <col min="5" max="5" width="22.28515625" style="99" customWidth="1"/>
    <col min="6" max="12" width="3" style="99" customWidth="1"/>
    <col min="13" max="13" width="7.5703125" style="99" customWidth="1"/>
  </cols>
  <sheetData>
    <row r="1" spans="2:13" ht="42.75" customHeight="1">
      <c r="B1" s="213" t="s">
        <v>64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5"/>
    </row>
    <row r="2" spans="2:13">
      <c r="B2" s="100" t="s">
        <v>6</v>
      </c>
      <c r="C2" s="97" t="s">
        <v>28</v>
      </c>
      <c r="D2" s="100" t="s">
        <v>34</v>
      </c>
      <c r="E2" s="97" t="s">
        <v>33</v>
      </c>
      <c r="F2" s="97">
        <v>1</v>
      </c>
      <c r="G2" s="97">
        <v>2</v>
      </c>
      <c r="H2" s="97">
        <v>3</v>
      </c>
      <c r="I2" s="97">
        <v>4</v>
      </c>
      <c r="J2" s="97">
        <v>5</v>
      </c>
      <c r="K2" s="97">
        <v>6</v>
      </c>
      <c r="L2" s="97">
        <v>7</v>
      </c>
      <c r="M2" s="97" t="s">
        <v>32</v>
      </c>
    </row>
    <row r="3" spans="2:13">
      <c r="B3" s="101">
        <f>'4'!B9</f>
        <v>1</v>
      </c>
      <c r="C3" s="102" t="str">
        <f>'4'!C9</f>
        <v>Šuláková Hana</v>
      </c>
      <c r="D3" s="103">
        <f>'4'!D9</f>
        <v>0</v>
      </c>
      <c r="E3" s="104" t="str">
        <f>'ROZLOSOVÁNÍ_pátek '!G7</f>
        <v>TJ Sokol Poruba U17</v>
      </c>
      <c r="F3" s="104">
        <f>'4'!F9</f>
        <v>0</v>
      </c>
      <c r="G3" s="104">
        <f>'4'!J9</f>
        <v>0</v>
      </c>
      <c r="H3" s="104"/>
      <c r="I3" s="104"/>
      <c r="J3" s="104">
        <f>'4'!N9</f>
        <v>0</v>
      </c>
      <c r="K3" s="104"/>
      <c r="L3" s="104"/>
      <c r="M3" s="98">
        <f t="shared" ref="M3:M34" si="0">SUM(F3,G3,H3,I3,J3,K3,L3)</f>
        <v>0</v>
      </c>
    </row>
    <row r="4" spans="2:13">
      <c r="B4" s="101">
        <f>'4'!B11</f>
        <v>4</v>
      </c>
      <c r="C4" s="102" t="str">
        <f>'4'!C11</f>
        <v>Kortusová</v>
      </c>
      <c r="D4" s="103">
        <f>'4'!D11</f>
        <v>0</v>
      </c>
      <c r="E4" s="104" t="str">
        <f>'ROZLOSOVÁNÍ_pátek '!G7</f>
        <v>TJ Sokol Poruba U17</v>
      </c>
      <c r="F4" s="104">
        <f>'4'!F11</f>
        <v>1</v>
      </c>
      <c r="G4" s="104">
        <f>'4'!J11</f>
        <v>2</v>
      </c>
      <c r="H4" s="104"/>
      <c r="I4" s="104"/>
      <c r="J4" s="104">
        <f>'4'!N11</f>
        <v>1</v>
      </c>
      <c r="K4" s="104"/>
      <c r="L4" s="104"/>
      <c r="M4" s="98">
        <f t="shared" si="0"/>
        <v>4</v>
      </c>
    </row>
    <row r="5" spans="2:13">
      <c r="B5" s="101">
        <f>'4'!B8</f>
        <v>0</v>
      </c>
      <c r="C5" s="102" t="str">
        <f>'4'!C8</f>
        <v>Hrůzová Klára</v>
      </c>
      <c r="D5" s="103">
        <f>'4'!D8</f>
        <v>0</v>
      </c>
      <c r="E5" s="104" t="str">
        <f>'ROZLOSOVÁNÍ_pátek '!G7</f>
        <v>TJ Sokol Poruba U17</v>
      </c>
      <c r="F5" s="104">
        <f>'4'!F8</f>
        <v>0</v>
      </c>
      <c r="G5" s="104">
        <f>'4'!J8</f>
        <v>0</v>
      </c>
      <c r="H5" s="104"/>
      <c r="I5" s="104"/>
      <c r="J5" s="104">
        <f>'4'!N8</f>
        <v>0</v>
      </c>
      <c r="K5" s="104"/>
      <c r="L5" s="104"/>
      <c r="M5" s="98">
        <f t="shared" si="0"/>
        <v>0</v>
      </c>
    </row>
    <row r="6" spans="2:13">
      <c r="B6" s="101">
        <f>'3'!B8</f>
        <v>3</v>
      </c>
      <c r="C6" s="102" t="str">
        <f>'3'!C8</f>
        <v>Kutrová Romana</v>
      </c>
      <c r="D6" s="103">
        <f>'3'!D8</f>
        <v>0</v>
      </c>
      <c r="E6" s="104" t="str">
        <f>'ROZLOSOVÁNÍ_pátek '!E7</f>
        <v>Veselí U17</v>
      </c>
      <c r="F6" s="104">
        <f>'3'!F8</f>
        <v>0</v>
      </c>
      <c r="G6" s="104"/>
      <c r="H6" s="104"/>
      <c r="I6" s="104">
        <f>'3'!J8</f>
        <v>1</v>
      </c>
      <c r="J6" s="104"/>
      <c r="K6" s="104"/>
      <c r="L6" s="104">
        <f>'3'!N8</f>
        <v>0</v>
      </c>
      <c r="M6" s="98">
        <f t="shared" si="0"/>
        <v>1</v>
      </c>
    </row>
    <row r="7" spans="2:13">
      <c r="B7" s="101">
        <f>'3'!B14</f>
        <v>12</v>
      </c>
      <c r="C7" s="102" t="str">
        <f>'3'!C14</f>
        <v>Žáková Tereza</v>
      </c>
      <c r="D7" s="103">
        <f>'3'!D14</f>
        <v>0</v>
      </c>
      <c r="E7" s="104" t="str">
        <f>'ROZLOSOVÁNÍ_pátek '!E7</f>
        <v>Veselí U17</v>
      </c>
      <c r="F7" s="104">
        <f>'3'!F14</f>
        <v>0</v>
      </c>
      <c r="G7" s="104"/>
      <c r="H7" s="104"/>
      <c r="I7" s="104">
        <f>'3'!J14</f>
        <v>0</v>
      </c>
      <c r="J7" s="104"/>
      <c r="K7" s="104"/>
      <c r="L7" s="104">
        <f>'3'!N14</f>
        <v>0</v>
      </c>
      <c r="M7" s="98">
        <f t="shared" si="0"/>
        <v>0</v>
      </c>
    </row>
    <row r="8" spans="2:13">
      <c r="B8" s="101">
        <f>'1'!B20</f>
        <v>0</v>
      </c>
      <c r="C8" s="102">
        <f>'1'!C20</f>
        <v>0</v>
      </c>
      <c r="D8" s="103">
        <f>'1'!D20</f>
        <v>0</v>
      </c>
      <c r="E8" s="104" t="str">
        <f>'ROZLOSOVÁNÍ_pátek '!E6</f>
        <v>Olomouc U19</v>
      </c>
      <c r="F8" s="104">
        <f>'1'!F20</f>
        <v>0</v>
      </c>
      <c r="G8" s="104"/>
      <c r="H8" s="104"/>
      <c r="I8" s="104">
        <f>'1'!J20</f>
        <v>0</v>
      </c>
      <c r="J8" s="104">
        <f>'1'!N20</f>
        <v>0</v>
      </c>
      <c r="K8" s="104"/>
      <c r="L8" s="104"/>
      <c r="M8" s="98">
        <f t="shared" si="0"/>
        <v>0</v>
      </c>
    </row>
    <row r="9" spans="2:13">
      <c r="B9" s="101">
        <f>'6'!B12</f>
        <v>8</v>
      </c>
      <c r="C9" s="102" t="str">
        <f>'6'!C12</f>
        <v>Solárová F.</v>
      </c>
      <c r="D9" s="103">
        <f>'6'!D12</f>
        <v>0</v>
      </c>
      <c r="E9" s="104" t="str">
        <f>'ROZLOSOVÁNÍ_pátek '!G8</f>
        <v>Michalovce U19</v>
      </c>
      <c r="F9" s="104">
        <f>'6'!F12</f>
        <v>2</v>
      </c>
      <c r="G9" s="104">
        <f>'6'!J12</f>
        <v>6</v>
      </c>
      <c r="H9" s="104"/>
      <c r="I9" s="104"/>
      <c r="J9" s="104">
        <f>'6'!N12</f>
        <v>4</v>
      </c>
      <c r="K9" s="104"/>
      <c r="L9" s="104"/>
      <c r="M9" s="98">
        <f t="shared" si="0"/>
        <v>12</v>
      </c>
    </row>
    <row r="10" spans="2:13">
      <c r="B10" s="101">
        <f>'8'!B16</f>
        <v>18</v>
      </c>
      <c r="C10" s="102" t="str">
        <f>'8'!C16</f>
        <v>Štefanová M.</v>
      </c>
      <c r="D10" s="103">
        <f>'8'!D16</f>
        <v>0</v>
      </c>
      <c r="E10" s="104" t="str">
        <f>'ROZLOSOVÁNÍ_pátek '!G9</f>
        <v>Michalovce U17</v>
      </c>
      <c r="F10" s="104">
        <f>'8'!F16</f>
        <v>2</v>
      </c>
      <c r="G10" s="104"/>
      <c r="H10" s="104"/>
      <c r="I10" s="104"/>
      <c r="J10" s="104">
        <f>'8'!J16</f>
        <v>1</v>
      </c>
      <c r="K10" s="104"/>
      <c r="L10" s="104">
        <f>'8'!N16</f>
        <v>3</v>
      </c>
      <c r="M10" s="98">
        <f t="shared" si="0"/>
        <v>6</v>
      </c>
    </row>
    <row r="11" spans="2:13">
      <c r="B11" s="101">
        <f>'2'!B22</f>
        <v>0</v>
      </c>
      <c r="C11" s="102">
        <f>'2'!C22</f>
        <v>0</v>
      </c>
      <c r="D11" s="103">
        <f>'2'!D22</f>
        <v>0</v>
      </c>
      <c r="E11" s="104" t="str">
        <f>'ROZLOSOVÁNÍ_pátek '!G6</f>
        <v>TJ Sokol Poruba U19</v>
      </c>
      <c r="F11" s="104">
        <f>'2'!F22</f>
        <v>0</v>
      </c>
      <c r="G11" s="104">
        <f>'2'!J22</f>
        <v>0</v>
      </c>
      <c r="H11" s="104"/>
      <c r="I11" s="104"/>
      <c r="J11" s="104"/>
      <c r="K11" s="104"/>
      <c r="L11" s="104">
        <f>'2'!N22</f>
        <v>0</v>
      </c>
      <c r="M11" s="98">
        <f t="shared" si="0"/>
        <v>0</v>
      </c>
    </row>
    <row r="12" spans="2:13">
      <c r="B12" s="101">
        <f>'7'!B14</f>
        <v>22</v>
      </c>
      <c r="C12" s="102" t="str">
        <f>'7'!C14</f>
        <v>Chudovská Natália</v>
      </c>
      <c r="D12" s="103">
        <f>'7'!D14</f>
        <v>0</v>
      </c>
      <c r="E12" s="104" t="str">
        <f>'ROZLOSOVÁNÍ_pátek '!E9</f>
        <v>Bytča U17</v>
      </c>
      <c r="F12" s="104">
        <f>'7'!F14</f>
        <v>0</v>
      </c>
      <c r="G12" s="104">
        <f>'7'!J14</f>
        <v>0</v>
      </c>
      <c r="H12" s="104"/>
      <c r="I12" s="104">
        <f>'7'!N14</f>
        <v>0</v>
      </c>
      <c r="J12" s="104"/>
      <c r="K12" s="104"/>
      <c r="L12" s="104"/>
      <c r="M12" s="98">
        <f t="shared" si="0"/>
        <v>0</v>
      </c>
    </row>
    <row r="13" spans="2:13">
      <c r="B13" s="101">
        <f>'7'!B15</f>
        <v>27</v>
      </c>
      <c r="C13" s="102" t="str">
        <f>'7'!C15</f>
        <v>Molliková Nikola</v>
      </c>
      <c r="D13" s="103">
        <f>'7'!D15</f>
        <v>0</v>
      </c>
      <c r="E13" s="104" t="str">
        <f>'ROZLOSOVÁNÍ_pátek '!E9</f>
        <v>Bytča U17</v>
      </c>
      <c r="F13" s="104">
        <f>'7'!F15</f>
        <v>1</v>
      </c>
      <c r="G13" s="104">
        <f>'7'!J15</f>
        <v>3</v>
      </c>
      <c r="H13" s="104"/>
      <c r="I13" s="104">
        <f>'7'!N15</f>
        <v>1</v>
      </c>
      <c r="J13" s="104"/>
      <c r="K13" s="104"/>
      <c r="L13" s="104"/>
      <c r="M13" s="98">
        <f t="shared" si="0"/>
        <v>5</v>
      </c>
    </row>
    <row r="14" spans="2:13">
      <c r="B14" s="101">
        <f>'5'!B13</f>
        <v>24</v>
      </c>
      <c r="C14" s="102" t="str">
        <f>'5'!C13</f>
        <v>Pastorková Kristína</v>
      </c>
      <c r="D14" s="103">
        <f>'1'!D76</f>
        <v>0</v>
      </c>
      <c r="E14" s="104" t="str">
        <f>'ROZLOSOVÁNÍ_pátek '!E8</f>
        <v>Bytča U19</v>
      </c>
      <c r="F14" s="104">
        <f>'5'!F13</f>
        <v>11</v>
      </c>
      <c r="G14" s="104"/>
      <c r="H14" s="104"/>
      <c r="I14" s="104">
        <f>'5'!J13</f>
        <v>9</v>
      </c>
      <c r="J14" s="104"/>
      <c r="K14" s="104"/>
      <c r="L14" s="104">
        <f>'5'!N13</f>
        <v>8</v>
      </c>
      <c r="M14" s="98">
        <f t="shared" si="0"/>
        <v>28</v>
      </c>
    </row>
    <row r="15" spans="2:13">
      <c r="B15" s="101">
        <f>'2'!B13</f>
        <v>14</v>
      </c>
      <c r="C15" s="102" t="str">
        <f>'2'!C13</f>
        <v>Dvořáková Andrea</v>
      </c>
      <c r="D15" s="103">
        <f>'2'!D13</f>
        <v>0</v>
      </c>
      <c r="E15" s="104" t="str">
        <f>'ROZLOSOVÁNÍ_pátek '!G6</f>
        <v>TJ Sokol Poruba U19</v>
      </c>
      <c r="F15" s="104">
        <f>'2'!F13</f>
        <v>0</v>
      </c>
      <c r="G15" s="104">
        <f>'2'!J13</f>
        <v>1</v>
      </c>
      <c r="H15" s="104"/>
      <c r="I15" s="104"/>
      <c r="J15" s="104"/>
      <c r="K15" s="104"/>
      <c r="L15" s="104">
        <f>'2'!N13</f>
        <v>0</v>
      </c>
      <c r="M15" s="98">
        <f t="shared" si="0"/>
        <v>1</v>
      </c>
    </row>
    <row r="16" spans="2:13">
      <c r="B16" s="101">
        <f>'6'!B15</f>
        <v>18</v>
      </c>
      <c r="C16" s="102" t="str">
        <f>'6'!C15</f>
        <v>Soročinová M.</v>
      </c>
      <c r="D16" s="103">
        <f>'6'!D15</f>
        <v>0</v>
      </c>
      <c r="E16" s="104" t="str">
        <f>'ROZLOSOVÁNÍ_pátek '!G8</f>
        <v>Michalovce U19</v>
      </c>
      <c r="F16" s="104">
        <f>'6'!F15</f>
        <v>3</v>
      </c>
      <c r="G16" s="104">
        <f>'6'!J15</f>
        <v>2</v>
      </c>
      <c r="H16" s="104"/>
      <c r="I16" s="104"/>
      <c r="J16" s="104">
        <f>'6'!N15</f>
        <v>4</v>
      </c>
      <c r="K16" s="104"/>
      <c r="L16" s="104"/>
      <c r="M16" s="98">
        <f t="shared" si="0"/>
        <v>9</v>
      </c>
    </row>
    <row r="17" spans="2:13">
      <c r="B17" s="101">
        <f>'1'!B9</f>
        <v>2</v>
      </c>
      <c r="C17" s="102" t="str">
        <f>'1'!C9</f>
        <v>Chlandová Michaela</v>
      </c>
      <c r="D17" s="103">
        <f>'1'!D9</f>
        <v>0</v>
      </c>
      <c r="E17" s="104" t="str">
        <f>'ROZLOSOVÁNÍ_pátek '!E6</f>
        <v>Olomouc U19</v>
      </c>
      <c r="F17" s="104">
        <f>'1'!F9</f>
        <v>0</v>
      </c>
      <c r="G17" s="104"/>
      <c r="H17" s="104"/>
      <c r="I17" s="104">
        <f>'1'!J9</f>
        <v>1</v>
      </c>
      <c r="J17" s="104">
        <f>'1'!N9</f>
        <v>3</v>
      </c>
      <c r="K17" s="104"/>
      <c r="L17" s="104"/>
      <c r="M17" s="98">
        <f t="shared" si="0"/>
        <v>4</v>
      </c>
    </row>
    <row r="18" spans="2:13">
      <c r="B18" s="101">
        <f>'6'!B13</f>
        <v>12</v>
      </c>
      <c r="C18" s="102" t="str">
        <f>'6'!C13</f>
        <v>Čičáková C.</v>
      </c>
      <c r="D18" s="103">
        <f>'6'!D13</f>
        <v>0</v>
      </c>
      <c r="E18" s="104" t="str">
        <f>'ROZLOSOVÁNÍ_pátek '!G8</f>
        <v>Michalovce U19</v>
      </c>
      <c r="F18" s="104">
        <f>'6'!F13</f>
        <v>0</v>
      </c>
      <c r="G18" s="104">
        <f>'6'!J13</f>
        <v>0</v>
      </c>
      <c r="H18" s="104"/>
      <c r="I18" s="104"/>
      <c r="J18" s="104">
        <f>'6'!N13</f>
        <v>0</v>
      </c>
      <c r="K18" s="104"/>
      <c r="L18" s="104"/>
      <c r="M18" s="98">
        <f t="shared" si="0"/>
        <v>0</v>
      </c>
    </row>
    <row r="19" spans="2:13">
      <c r="B19" s="101">
        <f>'3'!B12</f>
        <v>10</v>
      </c>
      <c r="C19" s="102" t="str">
        <f>'3'!C12</f>
        <v>Větříšková Natálie</v>
      </c>
      <c r="D19" s="103">
        <f>'3'!D12</f>
        <v>0</v>
      </c>
      <c r="E19" s="104" t="str">
        <f>'ROZLOSOVÁNÍ_pátek '!E7</f>
        <v>Veselí U17</v>
      </c>
      <c r="F19" s="104">
        <f>'3'!F12</f>
        <v>3</v>
      </c>
      <c r="G19" s="104"/>
      <c r="H19" s="104"/>
      <c r="I19" s="104">
        <f>'3'!J12</f>
        <v>5</v>
      </c>
      <c r="J19" s="104"/>
      <c r="K19" s="104"/>
      <c r="L19" s="104">
        <f>'3'!N12</f>
        <v>2</v>
      </c>
      <c r="M19" s="98">
        <f t="shared" si="0"/>
        <v>10</v>
      </c>
    </row>
    <row r="20" spans="2:13">
      <c r="B20" s="101">
        <f>'2'!B14</f>
        <v>15</v>
      </c>
      <c r="C20" s="102" t="str">
        <f>'2'!C14</f>
        <v>Korduliaková Ema</v>
      </c>
      <c r="D20" s="103">
        <f>'2'!D14</f>
        <v>0</v>
      </c>
      <c r="E20" s="104" t="str">
        <f>'ROZLOSOVÁNÍ_pátek '!G6</f>
        <v>TJ Sokol Poruba U19</v>
      </c>
      <c r="F20" s="104">
        <f>'2'!F14</f>
        <v>3</v>
      </c>
      <c r="G20" s="104">
        <f>'2'!J14</f>
        <v>0</v>
      </c>
      <c r="H20" s="104"/>
      <c r="I20" s="104"/>
      <c r="J20" s="104"/>
      <c r="K20" s="104"/>
      <c r="L20" s="104">
        <f>'2'!N14</f>
        <v>4</v>
      </c>
      <c r="M20" s="98">
        <f t="shared" si="0"/>
        <v>7</v>
      </c>
    </row>
    <row r="21" spans="2:13">
      <c r="B21" s="101">
        <f>'5'!B9</f>
        <v>5</v>
      </c>
      <c r="C21" s="102" t="str">
        <f>'5'!C9</f>
        <v>Kmošenová Nela</v>
      </c>
      <c r="D21" s="103">
        <f>'1'!D72</f>
        <v>0</v>
      </c>
      <c r="E21" s="104" t="str">
        <f>'ROZLOSOVÁNÍ_pátek '!E8</f>
        <v>Bytča U19</v>
      </c>
      <c r="F21" s="104">
        <f>'5'!F9</f>
        <v>6</v>
      </c>
      <c r="G21" s="104"/>
      <c r="H21" s="104"/>
      <c r="I21" s="104">
        <f>'5'!J9</f>
        <v>4</v>
      </c>
      <c r="J21" s="104"/>
      <c r="K21" s="104"/>
      <c r="L21" s="104">
        <f>'5'!N9</f>
        <v>7</v>
      </c>
      <c r="M21" s="98">
        <f t="shared" si="0"/>
        <v>17</v>
      </c>
    </row>
    <row r="22" spans="2:13">
      <c r="B22" s="101">
        <f>'5'!B8</f>
        <v>4</v>
      </c>
      <c r="C22" s="102" t="str">
        <f>'5'!C8</f>
        <v>Bajzová Michaela</v>
      </c>
      <c r="D22" s="103">
        <f>'1'!D71</f>
        <v>0</v>
      </c>
      <c r="E22" s="104" t="str">
        <f>'ROZLOSOVÁNÍ_pátek '!E8</f>
        <v>Bytča U19</v>
      </c>
      <c r="F22" s="104">
        <f>'5'!F8</f>
        <v>3</v>
      </c>
      <c r="G22" s="104"/>
      <c r="H22" s="104"/>
      <c r="I22" s="104">
        <f>'5'!J8</f>
        <v>0</v>
      </c>
      <c r="J22" s="104"/>
      <c r="K22" s="104"/>
      <c r="L22" s="104">
        <f>'5'!N8</f>
        <v>4</v>
      </c>
      <c r="M22" s="98">
        <f t="shared" si="0"/>
        <v>7</v>
      </c>
    </row>
    <row r="23" spans="2:13">
      <c r="B23" s="101">
        <f>'2'!B9</f>
        <v>4</v>
      </c>
      <c r="C23" s="102" t="str">
        <f>'2'!C9</f>
        <v>Janošová Marie</v>
      </c>
      <c r="D23" s="103">
        <f>'2'!D9</f>
        <v>0</v>
      </c>
      <c r="E23" s="104" t="str">
        <f>'ROZLOSOVÁNÍ_pátek '!G6</f>
        <v>TJ Sokol Poruba U19</v>
      </c>
      <c r="F23" s="104">
        <f>'2'!F9</f>
        <v>6</v>
      </c>
      <c r="G23" s="104">
        <f>'2'!J9</f>
        <v>8</v>
      </c>
      <c r="H23" s="104"/>
      <c r="I23" s="104"/>
      <c r="J23" s="104"/>
      <c r="K23" s="104"/>
      <c r="L23" s="104">
        <f>'2'!N9</f>
        <v>4</v>
      </c>
      <c r="M23" s="98">
        <f t="shared" si="0"/>
        <v>18</v>
      </c>
    </row>
    <row r="24" spans="2:13">
      <c r="B24" s="101">
        <f>'3'!B13</f>
        <v>11</v>
      </c>
      <c r="C24" s="102" t="str">
        <f>'3'!C13</f>
        <v>Kumešová Alžběta</v>
      </c>
      <c r="D24" s="103">
        <f>'3'!D13</f>
        <v>0</v>
      </c>
      <c r="E24" s="104" t="str">
        <f>'ROZLOSOVÁNÍ_pátek '!E7</f>
        <v>Veselí U17</v>
      </c>
      <c r="F24" s="104">
        <f>'3'!F13</f>
        <v>1</v>
      </c>
      <c r="G24" s="104"/>
      <c r="H24" s="104"/>
      <c r="I24" s="104">
        <f>'3'!J13</f>
        <v>5</v>
      </c>
      <c r="J24" s="104"/>
      <c r="K24" s="104"/>
      <c r="L24" s="104">
        <f>'3'!N13</f>
        <v>4</v>
      </c>
      <c r="M24" s="98">
        <f t="shared" si="0"/>
        <v>10</v>
      </c>
    </row>
    <row r="25" spans="2:13">
      <c r="B25" s="101">
        <f>'4'!B10</f>
        <v>3</v>
      </c>
      <c r="C25" s="102" t="str">
        <f>'4'!C10</f>
        <v>Miháčová</v>
      </c>
      <c r="D25" s="103">
        <f>'4'!D10</f>
        <v>0</v>
      </c>
      <c r="E25" s="104" t="str">
        <f>'ROZLOSOVÁNÍ_pátek '!G7</f>
        <v>TJ Sokol Poruba U17</v>
      </c>
      <c r="F25" s="104">
        <f>'4'!F10</f>
        <v>4</v>
      </c>
      <c r="G25" s="104">
        <f>'4'!J10</f>
        <v>5</v>
      </c>
      <c r="H25" s="104"/>
      <c r="I25" s="104"/>
      <c r="J25" s="104">
        <f>'4'!N10</f>
        <v>5</v>
      </c>
      <c r="K25" s="104"/>
      <c r="L25" s="104"/>
      <c r="M25" s="98">
        <f t="shared" si="0"/>
        <v>14</v>
      </c>
    </row>
    <row r="26" spans="2:13">
      <c r="B26" s="101">
        <f>'2'!B10</f>
        <v>5</v>
      </c>
      <c r="C26" s="102" t="str">
        <f>'2'!C10</f>
        <v>Vavříková Radka</v>
      </c>
      <c r="D26" s="103">
        <f>'2'!D10</f>
        <v>0</v>
      </c>
      <c r="E26" s="104" t="str">
        <f>'ROZLOSOVÁNÍ_pátek '!G6</f>
        <v>TJ Sokol Poruba U19</v>
      </c>
      <c r="F26" s="104">
        <f>'2'!F10</f>
        <v>0</v>
      </c>
      <c r="G26" s="104">
        <f>'2'!J10</f>
        <v>2</v>
      </c>
      <c r="H26" s="104"/>
      <c r="I26" s="104"/>
      <c r="J26" s="104"/>
      <c r="K26" s="104"/>
      <c r="L26" s="104">
        <f>'2'!N10</f>
        <v>2</v>
      </c>
      <c r="M26" s="98">
        <f t="shared" si="0"/>
        <v>4</v>
      </c>
    </row>
    <row r="27" spans="2:13">
      <c r="B27" s="101">
        <f>'8'!B12</f>
        <v>9</v>
      </c>
      <c r="C27" s="102" t="str">
        <f>'8'!C12</f>
        <v>Urbanová M.</v>
      </c>
      <c r="D27" s="103">
        <f>'8'!D12</f>
        <v>0</v>
      </c>
      <c r="E27" s="104" t="str">
        <f>'ROZLOSOVÁNÍ_pátek '!G9</f>
        <v>Michalovce U17</v>
      </c>
      <c r="F27" s="104">
        <f>'8'!F12</f>
        <v>4</v>
      </c>
      <c r="G27" s="104"/>
      <c r="H27" s="104"/>
      <c r="I27" s="104"/>
      <c r="J27" s="104">
        <f>'8'!J12</f>
        <v>0</v>
      </c>
      <c r="K27" s="104"/>
      <c r="L27" s="104">
        <f>'8'!N12</f>
        <v>1</v>
      </c>
      <c r="M27" s="98">
        <f t="shared" si="0"/>
        <v>5</v>
      </c>
    </row>
    <row r="28" spans="2:13">
      <c r="B28" s="101">
        <f>'4'!B15</f>
        <v>16</v>
      </c>
      <c r="C28" s="102" t="str">
        <f>'4'!C15</f>
        <v>Blahová</v>
      </c>
      <c r="D28" s="103">
        <f>'4'!D15</f>
        <v>0</v>
      </c>
      <c r="E28" s="104" t="str">
        <f>'ROZLOSOVÁNÍ_pátek '!G7</f>
        <v>TJ Sokol Poruba U17</v>
      </c>
      <c r="F28" s="104">
        <f>'4'!F15</f>
        <v>0</v>
      </c>
      <c r="G28" s="104">
        <f>'4'!J15</f>
        <v>0</v>
      </c>
      <c r="H28" s="104"/>
      <c r="I28" s="104"/>
      <c r="J28" s="104">
        <f>'4'!N15</f>
        <v>0</v>
      </c>
      <c r="K28" s="104"/>
      <c r="L28" s="104"/>
      <c r="M28" s="98">
        <f t="shared" si="0"/>
        <v>0</v>
      </c>
    </row>
    <row r="29" spans="2:13">
      <c r="B29" s="101">
        <f>'5'!B19</f>
        <v>0</v>
      </c>
      <c r="C29" s="102">
        <f>'5'!C19</f>
        <v>0</v>
      </c>
      <c r="D29" s="103">
        <f>'1'!D82</f>
        <v>0</v>
      </c>
      <c r="E29" s="104" t="str">
        <f>'ROZLOSOVÁNÍ_pátek '!E8</f>
        <v>Bytča U19</v>
      </c>
      <c r="F29" s="104">
        <f>'5'!F19</f>
        <v>0</v>
      </c>
      <c r="G29" s="104"/>
      <c r="H29" s="104"/>
      <c r="I29" s="104">
        <f>'5'!J19</f>
        <v>0</v>
      </c>
      <c r="J29" s="104"/>
      <c r="K29" s="104"/>
      <c r="L29" s="104">
        <f>'5'!N19</f>
        <v>0</v>
      </c>
      <c r="M29" s="98">
        <f t="shared" si="0"/>
        <v>0</v>
      </c>
    </row>
    <row r="30" spans="2:13">
      <c r="B30" s="101">
        <f>'8'!B14</f>
        <v>16</v>
      </c>
      <c r="C30" s="102" t="str">
        <f>'8'!C14</f>
        <v>Kondášová I.</v>
      </c>
      <c r="D30" s="103">
        <f>'8'!D14</f>
        <v>0</v>
      </c>
      <c r="E30" s="104" t="str">
        <f>'ROZLOSOVÁNÍ_pátek '!G9</f>
        <v>Michalovce U17</v>
      </c>
      <c r="F30" s="104">
        <f>'8'!F14</f>
        <v>0</v>
      </c>
      <c r="G30" s="104"/>
      <c r="H30" s="104"/>
      <c r="I30" s="104"/>
      <c r="J30" s="104">
        <f>'8'!J14</f>
        <v>0</v>
      </c>
      <c r="K30" s="104"/>
      <c r="L30" s="104">
        <f>'8'!N14</f>
        <v>0</v>
      </c>
      <c r="M30" s="98">
        <f t="shared" si="0"/>
        <v>0</v>
      </c>
    </row>
    <row r="31" spans="2:13">
      <c r="B31" s="101">
        <f>'2'!B11</f>
        <v>7</v>
      </c>
      <c r="C31" s="102" t="str">
        <f>'2'!C11</f>
        <v>Pučová Veronika</v>
      </c>
      <c r="D31" s="103">
        <f>'2'!D11</f>
        <v>0</v>
      </c>
      <c r="E31" s="104" t="str">
        <f>'ROZLOSOVÁNÍ_pátek '!G6</f>
        <v>TJ Sokol Poruba U19</v>
      </c>
      <c r="F31" s="104">
        <f>'2'!F11</f>
        <v>2</v>
      </c>
      <c r="G31" s="104">
        <f>'2'!J11</f>
        <v>0</v>
      </c>
      <c r="H31" s="104"/>
      <c r="I31" s="104"/>
      <c r="J31" s="104"/>
      <c r="K31" s="104"/>
      <c r="L31" s="104">
        <f>'2'!N11</f>
        <v>2</v>
      </c>
      <c r="M31" s="98">
        <f t="shared" si="0"/>
        <v>4</v>
      </c>
    </row>
    <row r="32" spans="2:13">
      <c r="B32" s="101">
        <f>'2'!B12</f>
        <v>9</v>
      </c>
      <c r="C32" s="102" t="str">
        <f>'2'!C12</f>
        <v>Válová Dominika</v>
      </c>
      <c r="D32" s="103">
        <f>'2'!D12</f>
        <v>0</v>
      </c>
      <c r="E32" s="104" t="str">
        <f>'ROZLOSOVÁNÍ_pátek '!G6</f>
        <v>TJ Sokol Poruba U19</v>
      </c>
      <c r="F32" s="104">
        <f>'2'!F12</f>
        <v>0</v>
      </c>
      <c r="G32" s="104">
        <f>'2'!J12</f>
        <v>2</v>
      </c>
      <c r="H32" s="104"/>
      <c r="I32" s="104"/>
      <c r="J32" s="104"/>
      <c r="K32" s="104"/>
      <c r="L32" s="104">
        <f>'2'!N12</f>
        <v>0</v>
      </c>
      <c r="M32" s="98">
        <f t="shared" si="0"/>
        <v>2</v>
      </c>
    </row>
    <row r="33" spans="2:13">
      <c r="B33" s="101">
        <f>'4'!B14</f>
        <v>7</v>
      </c>
      <c r="C33" s="102" t="str">
        <f>'4'!C14</f>
        <v>Kiršnerová</v>
      </c>
      <c r="D33" s="103">
        <f>'4'!D14</f>
        <v>0</v>
      </c>
      <c r="E33" s="104" t="str">
        <f>'ROZLOSOVÁNÍ_pátek '!G7</f>
        <v>TJ Sokol Poruba U17</v>
      </c>
      <c r="F33" s="104">
        <f>'4'!F14</f>
        <v>4</v>
      </c>
      <c r="G33" s="104">
        <f>'4'!J14</f>
        <v>7</v>
      </c>
      <c r="H33" s="104"/>
      <c r="I33" s="104"/>
      <c r="J33" s="104">
        <f>'4'!N14</f>
        <v>7</v>
      </c>
      <c r="K33" s="104"/>
      <c r="L33" s="104" t="e">
        <f>'4'!#REF!</f>
        <v>#REF!</v>
      </c>
      <c r="M33" s="98" t="e">
        <f t="shared" si="0"/>
        <v>#REF!</v>
      </c>
    </row>
    <row r="34" spans="2:13">
      <c r="B34" s="101">
        <f>'4'!B13</f>
        <v>6</v>
      </c>
      <c r="C34" s="102" t="str">
        <f>'4'!C13</f>
        <v>Dejová Adéla</v>
      </c>
      <c r="D34" s="103">
        <f>'4'!D13</f>
        <v>0</v>
      </c>
      <c r="E34" s="104" t="str">
        <f>'ROZLOSOVÁNÍ_pátek '!G7</f>
        <v>TJ Sokol Poruba U17</v>
      </c>
      <c r="F34" s="104">
        <f>'4'!F13</f>
        <v>1</v>
      </c>
      <c r="G34" s="104">
        <f>'4'!J13</f>
        <v>0</v>
      </c>
      <c r="H34" s="104"/>
      <c r="I34" s="104"/>
      <c r="J34" s="104">
        <f>'4'!N13</f>
        <v>1</v>
      </c>
      <c r="K34" s="104"/>
      <c r="L34" s="104" t="e">
        <f>'4'!#REF!</f>
        <v>#REF!</v>
      </c>
      <c r="M34" s="98" t="e">
        <f t="shared" si="0"/>
        <v>#REF!</v>
      </c>
    </row>
    <row r="35" spans="2:13">
      <c r="B35" s="101">
        <f>'7'!B13</f>
        <v>21</v>
      </c>
      <c r="C35" s="102" t="str">
        <f>'7'!C13</f>
        <v>Leštinová Lucia</v>
      </c>
      <c r="D35" s="103">
        <f>'7'!D13</f>
        <v>0</v>
      </c>
      <c r="E35" s="104" t="str">
        <f>'ROZLOSOVÁNÍ_pátek '!E9</f>
        <v>Bytča U17</v>
      </c>
      <c r="F35" s="104">
        <f>'7'!F13</f>
        <v>3</v>
      </c>
      <c r="G35" s="104">
        <f>'7'!J13</f>
        <v>4</v>
      </c>
      <c r="H35" s="104"/>
      <c r="I35" s="104">
        <f>'7'!N13</f>
        <v>3</v>
      </c>
      <c r="J35" s="104" t="e">
        <f>'7'!#REF!</f>
        <v>#REF!</v>
      </c>
      <c r="K35" s="104"/>
      <c r="L35" s="104" t="e">
        <f>'7'!#REF!</f>
        <v>#REF!</v>
      </c>
      <c r="M35" s="98" t="e">
        <f t="shared" ref="M35:M66" si="1">SUM(F35,G35,H35,I35,J35,K35,L35)</f>
        <v>#REF!</v>
      </c>
    </row>
    <row r="36" spans="2:13">
      <c r="B36" s="101">
        <f>'6'!B9</f>
        <v>3</v>
      </c>
      <c r="C36" s="102" t="str">
        <f>'6'!C9</f>
        <v>Lešková D.</v>
      </c>
      <c r="D36" s="103">
        <f>'6'!D9</f>
        <v>0</v>
      </c>
      <c r="E36" s="104" t="str">
        <f>'ROZLOSOVÁNÍ_pátek '!G8</f>
        <v>Michalovce U19</v>
      </c>
      <c r="F36" s="104">
        <f>'6'!F9</f>
        <v>1</v>
      </c>
      <c r="G36" s="104">
        <f>'6'!J9</f>
        <v>7</v>
      </c>
      <c r="H36" s="104"/>
      <c r="I36" s="104" t="e">
        <f>'6'!#REF!</f>
        <v>#REF!</v>
      </c>
      <c r="J36" s="104">
        <f>'6'!N9</f>
        <v>5</v>
      </c>
      <c r="K36" s="104"/>
      <c r="L36" s="104" t="e">
        <f>'6'!#REF!</f>
        <v>#REF!</v>
      </c>
      <c r="M36" s="98" t="e">
        <f t="shared" si="1"/>
        <v>#REF!</v>
      </c>
    </row>
    <row r="37" spans="2:13">
      <c r="B37" s="101">
        <f>'7'!B8</f>
        <v>3</v>
      </c>
      <c r="C37" s="102" t="str">
        <f>C50</f>
        <v>Grigarová Gabriela</v>
      </c>
      <c r="D37" s="103">
        <f>'7'!D8</f>
        <v>0</v>
      </c>
      <c r="E37" s="104" t="str">
        <f>'ROZLOSOVÁNÍ_pátek '!E9</f>
        <v>Bytča U17</v>
      </c>
      <c r="F37" s="104">
        <f>'7'!F8</f>
        <v>4</v>
      </c>
      <c r="G37" s="104">
        <f>'7'!J8</f>
        <v>2</v>
      </c>
      <c r="H37" s="104"/>
      <c r="I37" s="104">
        <f>'7'!N8</f>
        <v>1</v>
      </c>
      <c r="J37" s="104" t="e">
        <f>'7'!#REF!</f>
        <v>#REF!</v>
      </c>
      <c r="K37" s="104"/>
      <c r="L37" s="104" t="e">
        <f>'7'!#REF!</f>
        <v>#REF!</v>
      </c>
      <c r="M37" s="98" t="e">
        <f t="shared" si="1"/>
        <v>#REF!</v>
      </c>
    </row>
    <row r="38" spans="2:13">
      <c r="B38" s="101">
        <f>'8'!B18</f>
        <v>0</v>
      </c>
      <c r="C38" s="102">
        <f>'8'!C18</f>
        <v>0</v>
      </c>
      <c r="D38" s="103">
        <f>'8'!D18</f>
        <v>0</v>
      </c>
      <c r="E38" s="104" t="str">
        <f>'ROZLOSOVÁNÍ_pátek '!G9</f>
        <v>Michalovce U17</v>
      </c>
      <c r="F38" s="104">
        <f>'8'!F18</f>
        <v>0</v>
      </c>
      <c r="G38" s="104" t="e">
        <f>'8'!#REF!</f>
        <v>#REF!</v>
      </c>
      <c r="H38" s="104"/>
      <c r="I38" s="104" t="e">
        <f>'8'!#REF!</f>
        <v>#REF!</v>
      </c>
      <c r="J38" s="104">
        <f>'8'!J18</f>
        <v>0</v>
      </c>
      <c r="K38" s="104"/>
      <c r="L38" s="104">
        <f>'8'!N18</f>
        <v>0</v>
      </c>
      <c r="M38" s="98" t="e">
        <f t="shared" si="1"/>
        <v>#REF!</v>
      </c>
    </row>
    <row r="39" spans="2:13">
      <c r="B39" s="101">
        <f>'5'!B10</f>
        <v>12</v>
      </c>
      <c r="C39" s="102" t="str">
        <f>'5'!C10</f>
        <v>Furgaláková Soňa</v>
      </c>
      <c r="D39" s="103">
        <f>'1'!D73</f>
        <v>0</v>
      </c>
      <c r="E39" s="104" t="str">
        <f>'ROZLOSOVÁNÍ_pátek '!E8</f>
        <v>Bytča U19</v>
      </c>
      <c r="F39" s="104">
        <f>'5'!F10</f>
        <v>0</v>
      </c>
      <c r="G39" s="104" t="e">
        <f>'5'!#REF!</f>
        <v>#REF!</v>
      </c>
      <c r="H39" s="104"/>
      <c r="I39" s="104">
        <f>'5'!J10</f>
        <v>0</v>
      </c>
      <c r="J39" s="104" t="e">
        <f>'5'!#REF!</f>
        <v>#REF!</v>
      </c>
      <c r="K39" s="104"/>
      <c r="L39" s="104">
        <f>'5'!N10</f>
        <v>0</v>
      </c>
      <c r="M39" s="98" t="e">
        <f t="shared" si="1"/>
        <v>#REF!</v>
      </c>
    </row>
    <row r="40" spans="2:13">
      <c r="B40" s="101">
        <f>'7'!B9</f>
        <v>8</v>
      </c>
      <c r="C40" s="102" t="str">
        <f>'7'!C9</f>
        <v>Valůchová Terézia</v>
      </c>
      <c r="D40" s="103">
        <f>'7'!D9</f>
        <v>0</v>
      </c>
      <c r="E40" s="104" t="str">
        <f>'ROZLOSOVÁNÍ_pátek '!E9</f>
        <v>Bytča U17</v>
      </c>
      <c r="F40" s="104">
        <f>'7'!F9</f>
        <v>1</v>
      </c>
      <c r="G40" s="104">
        <f>'7'!J9</f>
        <v>2</v>
      </c>
      <c r="H40" s="104"/>
      <c r="I40" s="104">
        <f>'7'!N9</f>
        <v>0</v>
      </c>
      <c r="J40" s="104" t="e">
        <f>'7'!#REF!</f>
        <v>#REF!</v>
      </c>
      <c r="K40" s="104"/>
      <c r="L40" s="104" t="e">
        <f>'7'!#REF!</f>
        <v>#REF!</v>
      </c>
      <c r="M40" s="98" t="e">
        <f t="shared" si="1"/>
        <v>#REF!</v>
      </c>
    </row>
    <row r="41" spans="2:13">
      <c r="B41" s="101">
        <f>'5'!B18</f>
        <v>0</v>
      </c>
      <c r="C41" s="102">
        <f>'5'!C18</f>
        <v>0</v>
      </c>
      <c r="D41" s="103">
        <f>'1'!D81</f>
        <v>0</v>
      </c>
      <c r="E41" s="104" t="str">
        <f>'ROZLOSOVÁNÍ_pátek '!E8</f>
        <v>Bytča U19</v>
      </c>
      <c r="F41" s="104">
        <f>'5'!F18</f>
        <v>0</v>
      </c>
      <c r="G41" s="104" t="e">
        <f>'5'!#REF!</f>
        <v>#REF!</v>
      </c>
      <c r="H41" s="104"/>
      <c r="I41" s="104">
        <f>'5'!J18</f>
        <v>0</v>
      </c>
      <c r="J41" s="104" t="e">
        <f>'5'!#REF!</f>
        <v>#REF!</v>
      </c>
      <c r="K41" s="104"/>
      <c r="L41" s="104">
        <f>'5'!N18</f>
        <v>0</v>
      </c>
      <c r="M41" s="98" t="e">
        <f t="shared" si="1"/>
        <v>#REF!</v>
      </c>
    </row>
    <row r="42" spans="2:13">
      <c r="B42" s="101">
        <f>'7'!B11</f>
        <v>14</v>
      </c>
      <c r="C42" s="102" t="str">
        <f>'7'!C11</f>
        <v>Holíncová Laura</v>
      </c>
      <c r="D42" s="103">
        <f>'7'!D11</f>
        <v>0</v>
      </c>
      <c r="E42" s="104" t="str">
        <f>'ROZLOSOVÁNÍ_pátek '!E9</f>
        <v>Bytča U17</v>
      </c>
      <c r="F42" s="104">
        <f>'7'!F11</f>
        <v>4</v>
      </c>
      <c r="G42" s="104">
        <f>'7'!J11</f>
        <v>1</v>
      </c>
      <c r="H42" s="104"/>
      <c r="I42" s="104">
        <f>'7'!N11</f>
        <v>7</v>
      </c>
      <c r="J42" s="104" t="e">
        <f>'7'!#REF!</f>
        <v>#REF!</v>
      </c>
      <c r="K42" s="104"/>
      <c r="L42" s="104" t="e">
        <f>'7'!#REF!</f>
        <v>#REF!</v>
      </c>
      <c r="M42" s="98" t="e">
        <f t="shared" si="1"/>
        <v>#REF!</v>
      </c>
    </row>
    <row r="43" spans="2:13">
      <c r="B43" s="101">
        <f>'8'!B13</f>
        <v>12</v>
      </c>
      <c r="C43" s="102" t="str">
        <f>'8'!C13</f>
        <v>Brhliková L.</v>
      </c>
      <c r="D43" s="103">
        <f>'8'!D13</f>
        <v>0</v>
      </c>
      <c r="E43" s="104" t="str">
        <f>'ROZLOSOVÁNÍ_pátek '!G9</f>
        <v>Michalovce U17</v>
      </c>
      <c r="F43" s="104">
        <f>'8'!F13</f>
        <v>0</v>
      </c>
      <c r="G43" s="104" t="e">
        <f>'8'!#REF!</f>
        <v>#REF!</v>
      </c>
      <c r="H43" s="104"/>
      <c r="I43" s="104" t="e">
        <f>'8'!#REF!</f>
        <v>#REF!</v>
      </c>
      <c r="J43" s="104">
        <f>'8'!J13</f>
        <v>0</v>
      </c>
      <c r="K43" s="104"/>
      <c r="L43" s="104">
        <f>'8'!N13</f>
        <v>0</v>
      </c>
      <c r="M43" s="98" t="e">
        <f t="shared" si="1"/>
        <v>#REF!</v>
      </c>
    </row>
    <row r="44" spans="2:13">
      <c r="B44" s="101">
        <f>'7'!B10</f>
        <v>13</v>
      </c>
      <c r="C44" s="102" t="str">
        <f>'7'!C10</f>
        <v>Horňáková Alžběta</v>
      </c>
      <c r="D44" s="103">
        <f>'7'!D10</f>
        <v>0</v>
      </c>
      <c r="E44" s="104" t="str">
        <f>'ROZLOSOVÁNÍ_pátek '!E9</f>
        <v>Bytča U17</v>
      </c>
      <c r="F44" s="104">
        <f>'7'!F10</f>
        <v>3</v>
      </c>
      <c r="G44" s="104">
        <f>'7'!J10</f>
        <v>3</v>
      </c>
      <c r="H44" s="104"/>
      <c r="I44" s="104">
        <f>'7'!N10</f>
        <v>6</v>
      </c>
      <c r="J44" s="104" t="e">
        <f>'7'!#REF!</f>
        <v>#REF!</v>
      </c>
      <c r="K44" s="104"/>
      <c r="L44" s="104" t="e">
        <f>'7'!#REF!</f>
        <v>#REF!</v>
      </c>
      <c r="M44" s="98" t="e">
        <f t="shared" si="1"/>
        <v>#REF!</v>
      </c>
    </row>
    <row r="45" spans="2:13">
      <c r="B45" s="101">
        <f>'1'!B15</f>
        <v>14</v>
      </c>
      <c r="C45" s="102" t="str">
        <f>'1'!C15</f>
        <v>Klevetová Markéta</v>
      </c>
      <c r="D45" s="103">
        <f>'1'!D15</f>
        <v>0</v>
      </c>
      <c r="E45" s="104" t="str">
        <f>'ROZLOSOVÁNÍ_pátek '!E6</f>
        <v>Olomouc U19</v>
      </c>
      <c r="F45" s="104">
        <f>'1'!F15</f>
        <v>1</v>
      </c>
      <c r="G45" s="104" t="e">
        <f>'1'!#REF!</f>
        <v>#REF!</v>
      </c>
      <c r="H45" s="104"/>
      <c r="I45" s="104">
        <f>'1'!J15</f>
        <v>4</v>
      </c>
      <c r="J45" s="104">
        <f>'1'!N15</f>
        <v>1</v>
      </c>
      <c r="K45" s="104"/>
      <c r="L45" s="104" t="e">
        <f>'1'!#REF!</f>
        <v>#REF!</v>
      </c>
      <c r="M45" s="98" t="e">
        <f t="shared" si="1"/>
        <v>#REF!</v>
      </c>
    </row>
    <row r="46" spans="2:13">
      <c r="B46" s="101">
        <f>'8'!B20</f>
        <v>0</v>
      </c>
      <c r="C46" s="102">
        <f>'8'!C20</f>
        <v>0</v>
      </c>
      <c r="D46" s="103">
        <f>'8'!D20</f>
        <v>0</v>
      </c>
      <c r="E46" s="104" t="str">
        <f>'ROZLOSOVÁNÍ_pátek '!G9</f>
        <v>Michalovce U17</v>
      </c>
      <c r="F46" s="104">
        <f>'8'!F20</f>
        <v>0</v>
      </c>
      <c r="G46" s="104" t="e">
        <f>'8'!#REF!</f>
        <v>#REF!</v>
      </c>
      <c r="H46" s="104"/>
      <c r="I46" s="104" t="e">
        <f>'8'!#REF!</f>
        <v>#REF!</v>
      </c>
      <c r="J46" s="104">
        <f>'8'!J20</f>
        <v>0</v>
      </c>
      <c r="K46" s="104"/>
      <c r="L46" s="104">
        <f>'8'!N20</f>
        <v>0</v>
      </c>
      <c r="M46" s="98" t="e">
        <f t="shared" si="1"/>
        <v>#REF!</v>
      </c>
    </row>
    <row r="47" spans="2:13">
      <c r="B47" s="101">
        <f>'2'!B20</f>
        <v>0</v>
      </c>
      <c r="C47" s="102">
        <f>'2'!C20</f>
        <v>0</v>
      </c>
      <c r="D47" s="103">
        <f>'2'!D20</f>
        <v>0</v>
      </c>
      <c r="E47" s="104" t="str">
        <f>'ROZLOSOVÁNÍ_pátek '!G6</f>
        <v>TJ Sokol Poruba U19</v>
      </c>
      <c r="F47" s="104">
        <f>'2'!F20</f>
        <v>0</v>
      </c>
      <c r="G47" s="104">
        <f>'2'!J20</f>
        <v>0</v>
      </c>
      <c r="H47" s="104"/>
      <c r="I47" s="104" t="e">
        <f>'2'!#REF!</f>
        <v>#REF!</v>
      </c>
      <c r="J47" s="104" t="e">
        <f>'2'!#REF!</f>
        <v>#REF!</v>
      </c>
      <c r="K47" s="104"/>
      <c r="L47" s="104">
        <f>'2'!N20</f>
        <v>0</v>
      </c>
      <c r="M47" s="98" t="e">
        <f t="shared" si="1"/>
        <v>#REF!</v>
      </c>
    </row>
    <row r="48" spans="2:13">
      <c r="B48" s="101">
        <f>'4'!B12</f>
        <v>5</v>
      </c>
      <c r="C48" s="102" t="str">
        <f>'4'!C12</f>
        <v>Dluhošová</v>
      </c>
      <c r="D48" s="103">
        <f>'4'!D12</f>
        <v>0</v>
      </c>
      <c r="E48" s="104" t="str">
        <f>'ROZLOSOVÁNÍ_pátek '!G7</f>
        <v>TJ Sokol Poruba U17</v>
      </c>
      <c r="F48" s="104">
        <f>'4'!F12</f>
        <v>6</v>
      </c>
      <c r="G48" s="104">
        <f>'4'!J12</f>
        <v>4</v>
      </c>
      <c r="H48" s="104"/>
      <c r="I48" s="104" t="e">
        <f>'4'!#REF!</f>
        <v>#REF!</v>
      </c>
      <c r="J48" s="104">
        <f>'4'!N12</f>
        <v>1</v>
      </c>
      <c r="K48" s="104"/>
      <c r="L48" s="104" t="e">
        <f>'4'!#REF!</f>
        <v>#REF!</v>
      </c>
      <c r="M48" s="98" t="e">
        <f t="shared" si="1"/>
        <v>#REF!</v>
      </c>
    </row>
    <row r="49" spans="2:13">
      <c r="B49" s="101">
        <f>'7'!B16</f>
        <v>7</v>
      </c>
      <c r="C49" s="102" t="str">
        <f>'7'!C16</f>
        <v>Zahumenská Andrea</v>
      </c>
      <c r="D49" s="103">
        <f>'7'!D16</f>
        <v>0</v>
      </c>
      <c r="E49" s="104" t="str">
        <f>'ROZLOSOVÁNÍ_pátek '!E9</f>
        <v>Bytča U17</v>
      </c>
      <c r="F49" s="104">
        <f>'7'!F16</f>
        <v>2</v>
      </c>
      <c r="G49" s="104">
        <f>'7'!J16</f>
        <v>7</v>
      </c>
      <c r="H49" s="104"/>
      <c r="I49" s="104">
        <f>'7'!N16</f>
        <v>13</v>
      </c>
      <c r="J49" s="104" t="e">
        <f>'7'!#REF!</f>
        <v>#REF!</v>
      </c>
      <c r="K49" s="104"/>
      <c r="L49" s="104" t="e">
        <f>'7'!#REF!</f>
        <v>#REF!</v>
      </c>
      <c r="M49" s="98" t="e">
        <f t="shared" si="1"/>
        <v>#REF!</v>
      </c>
    </row>
    <row r="50" spans="2:13">
      <c r="B50" s="101">
        <f>'1'!B18</f>
        <v>26</v>
      </c>
      <c r="C50" s="102" t="str">
        <f>'1'!C18</f>
        <v>Grigarová Gabriela</v>
      </c>
      <c r="D50" s="103">
        <f>'1'!D18</f>
        <v>0</v>
      </c>
      <c r="E50" s="104" t="str">
        <f>'ROZLOSOVÁNÍ_pátek '!E6</f>
        <v>Olomouc U19</v>
      </c>
      <c r="F50" s="104">
        <f>'1'!F18</f>
        <v>12</v>
      </c>
      <c r="G50" s="104" t="e">
        <f>'1'!#REF!</f>
        <v>#REF!</v>
      </c>
      <c r="H50" s="104"/>
      <c r="I50" s="104">
        <f>'1'!J18</f>
        <v>2</v>
      </c>
      <c r="J50" s="104">
        <f>'1'!N18</f>
        <v>8</v>
      </c>
      <c r="K50" s="104"/>
      <c r="L50" s="104" t="e">
        <f>'1'!#REF!</f>
        <v>#REF!</v>
      </c>
      <c r="M50" s="98" t="e">
        <f t="shared" si="1"/>
        <v>#REF!</v>
      </c>
    </row>
    <row r="51" spans="2:13">
      <c r="B51" s="101">
        <f>'1'!B16</f>
        <v>15</v>
      </c>
      <c r="C51" s="102" t="str">
        <f>'1'!C16</f>
        <v>Vaňková Barbora</v>
      </c>
      <c r="D51" s="103">
        <f>'1'!D16</f>
        <v>0</v>
      </c>
      <c r="E51" s="104" t="str">
        <f>'ROZLOSOVÁNÍ_pátek '!E6</f>
        <v>Olomouc U19</v>
      </c>
      <c r="F51" s="104">
        <f>'1'!F16</f>
        <v>0</v>
      </c>
      <c r="G51" s="104" t="e">
        <f>'1'!#REF!</f>
        <v>#REF!</v>
      </c>
      <c r="H51" s="104"/>
      <c r="I51" s="104">
        <f>'1'!J16</f>
        <v>1</v>
      </c>
      <c r="J51" s="104">
        <f>'1'!N16</f>
        <v>1</v>
      </c>
      <c r="K51" s="104"/>
      <c r="L51" s="104" t="e">
        <f>'1'!#REF!</f>
        <v>#REF!</v>
      </c>
      <c r="M51" s="98" t="e">
        <f t="shared" si="1"/>
        <v>#REF!</v>
      </c>
    </row>
    <row r="52" spans="2:13">
      <c r="B52" s="101">
        <f>'8'!B22</f>
        <v>0</v>
      </c>
      <c r="C52" s="102">
        <f>'8'!C22</f>
        <v>0</v>
      </c>
      <c r="D52" s="103">
        <f>'8'!D22</f>
        <v>0</v>
      </c>
      <c r="E52" s="104" t="str">
        <f>'ROZLOSOVÁNÍ_pátek '!G9</f>
        <v>Michalovce U17</v>
      </c>
      <c r="F52" s="104">
        <f>'8'!F22</f>
        <v>0</v>
      </c>
      <c r="G52" s="104" t="e">
        <f>'8'!#REF!</f>
        <v>#REF!</v>
      </c>
      <c r="H52" s="104"/>
      <c r="I52" s="104" t="e">
        <f>'8'!#REF!</f>
        <v>#REF!</v>
      </c>
      <c r="J52" s="104">
        <f>'8'!J22</f>
        <v>0</v>
      </c>
      <c r="K52" s="104"/>
      <c r="L52" s="104">
        <f>'8'!N22</f>
        <v>0</v>
      </c>
      <c r="M52" s="98" t="e">
        <f t="shared" si="1"/>
        <v>#REF!</v>
      </c>
    </row>
    <row r="53" spans="2:13">
      <c r="B53" s="101">
        <f>'8'!B17</f>
        <v>23</v>
      </c>
      <c r="C53" s="102" t="str">
        <f>'8'!C17</f>
        <v>Holubová L.</v>
      </c>
      <c r="D53" s="103">
        <f>'8'!D17</f>
        <v>0</v>
      </c>
      <c r="E53" s="104" t="str">
        <f>'ROZLOSOVÁNÍ_pátek '!G9</f>
        <v>Michalovce U17</v>
      </c>
      <c r="F53" s="104">
        <f>'8'!F17</f>
        <v>8</v>
      </c>
      <c r="G53" s="104" t="e">
        <f>'8'!#REF!</f>
        <v>#REF!</v>
      </c>
      <c r="H53" s="104"/>
      <c r="I53" s="104" t="e">
        <f>'8'!#REF!</f>
        <v>#REF!</v>
      </c>
      <c r="J53" s="104">
        <f>'8'!J17</f>
        <v>8</v>
      </c>
      <c r="K53" s="104"/>
      <c r="L53" s="104">
        <f>'8'!N17</f>
        <v>12</v>
      </c>
      <c r="M53" s="98" t="e">
        <f t="shared" si="1"/>
        <v>#REF!</v>
      </c>
    </row>
    <row r="54" spans="2:13">
      <c r="B54" s="101">
        <f>'6'!B10</f>
        <v>5</v>
      </c>
      <c r="C54" s="102" t="str">
        <f>'6'!C10</f>
        <v>Ondová B</v>
      </c>
      <c r="D54" s="103">
        <f>'6'!D10</f>
        <v>0</v>
      </c>
      <c r="E54" s="104" t="str">
        <f>'ROZLOSOVÁNÍ_pátek '!G8</f>
        <v>Michalovce U19</v>
      </c>
      <c r="F54" s="104">
        <f>'6'!F10</f>
        <v>2</v>
      </c>
      <c r="G54" s="104">
        <f>'6'!J10</f>
        <v>0</v>
      </c>
      <c r="H54" s="104"/>
      <c r="I54" s="104" t="e">
        <f>'6'!#REF!</f>
        <v>#REF!</v>
      </c>
      <c r="J54" s="104">
        <f>'6'!N10</f>
        <v>1</v>
      </c>
      <c r="K54" s="104"/>
      <c r="L54" s="104" t="e">
        <f>'6'!#REF!</f>
        <v>#REF!</v>
      </c>
      <c r="M54" s="98" t="e">
        <f t="shared" si="1"/>
        <v>#REF!</v>
      </c>
    </row>
    <row r="55" spans="2:13">
      <c r="B55" s="101">
        <f>'2'!B19</f>
        <v>27</v>
      </c>
      <c r="C55" s="102" t="str">
        <f>'2'!C19</f>
        <v>Konečná Michaela</v>
      </c>
      <c r="D55" s="103">
        <f>'2'!D19</f>
        <v>0</v>
      </c>
      <c r="E55" s="104" t="str">
        <f>'ROZLOSOVÁNÍ_pátek '!G6</f>
        <v>TJ Sokol Poruba U19</v>
      </c>
      <c r="F55" s="104">
        <f>'2'!F19</f>
        <v>8</v>
      </c>
      <c r="G55" s="104">
        <f>'2'!J19</f>
        <v>4</v>
      </c>
      <c r="H55" s="104"/>
      <c r="I55" s="104" t="e">
        <f>'2'!#REF!</f>
        <v>#REF!</v>
      </c>
      <c r="J55" s="104" t="e">
        <f>'2'!#REF!</f>
        <v>#REF!</v>
      </c>
      <c r="K55" s="104"/>
      <c r="L55" s="104">
        <f>'2'!N19</f>
        <v>2</v>
      </c>
      <c r="M55" s="98" t="e">
        <f t="shared" si="1"/>
        <v>#REF!</v>
      </c>
    </row>
    <row r="56" spans="2:13">
      <c r="B56" s="101">
        <f>'6'!B17</f>
        <v>20</v>
      </c>
      <c r="C56" s="102" t="str">
        <f>'6'!C17</f>
        <v>Selecká Z.</v>
      </c>
      <c r="D56" s="103">
        <f>'6'!D17</f>
        <v>0</v>
      </c>
      <c r="E56" s="104" t="str">
        <f>'ROZLOSOVÁNÍ_pátek '!G8</f>
        <v>Michalovce U19</v>
      </c>
      <c r="F56" s="104">
        <f>'6'!F17</f>
        <v>6</v>
      </c>
      <c r="G56" s="104">
        <f>'6'!J17</f>
        <v>2</v>
      </c>
      <c r="H56" s="104"/>
      <c r="I56" s="104" t="e">
        <f>'6'!#REF!</f>
        <v>#REF!</v>
      </c>
      <c r="J56" s="104">
        <f>'6'!N17</f>
        <v>4</v>
      </c>
      <c r="K56" s="104"/>
      <c r="L56" s="104" t="e">
        <f>'6'!#REF!</f>
        <v>#REF!</v>
      </c>
      <c r="M56" s="98" t="e">
        <f t="shared" si="1"/>
        <v>#REF!</v>
      </c>
    </row>
    <row r="57" spans="2:13">
      <c r="B57" s="101">
        <f>'1'!B13</f>
        <v>11</v>
      </c>
      <c r="C57" s="102" t="str">
        <f>'1'!C13</f>
        <v>Králová Kateřina</v>
      </c>
      <c r="D57" s="103">
        <f>'1'!D13</f>
        <v>0</v>
      </c>
      <c r="E57" s="104" t="str">
        <f>'ROZLOSOVÁNÍ_pátek '!E6</f>
        <v>Olomouc U19</v>
      </c>
      <c r="F57" s="104">
        <f>'1'!F13</f>
        <v>1</v>
      </c>
      <c r="G57" s="104" t="e">
        <f>'1'!#REF!</f>
        <v>#REF!</v>
      </c>
      <c r="H57" s="104"/>
      <c r="I57" s="104">
        <f>'1'!J13</f>
        <v>1</v>
      </c>
      <c r="J57" s="104">
        <f>'1'!N13</f>
        <v>1</v>
      </c>
      <c r="K57" s="104"/>
      <c r="L57" s="104" t="e">
        <f>'1'!#REF!</f>
        <v>#REF!</v>
      </c>
      <c r="M57" s="98" t="e">
        <f t="shared" si="1"/>
        <v>#REF!</v>
      </c>
    </row>
    <row r="58" spans="2:13">
      <c r="B58" s="101">
        <f>'5'!B15</f>
        <v>29</v>
      </c>
      <c r="C58" s="102" t="str">
        <f>'5'!C15</f>
        <v>Pistovčáková Marika</v>
      </c>
      <c r="D58" s="103">
        <f>'1'!D78</f>
        <v>0</v>
      </c>
      <c r="E58" s="104" t="str">
        <f>'ROZLOSOVÁNÍ_pátek '!E8</f>
        <v>Bytča U19</v>
      </c>
      <c r="F58" s="104">
        <f>'5'!F15</f>
        <v>1</v>
      </c>
      <c r="G58" s="104" t="e">
        <f>'5'!#REF!</f>
        <v>#REF!</v>
      </c>
      <c r="H58" s="104"/>
      <c r="I58" s="104">
        <f>'5'!J15</f>
        <v>2</v>
      </c>
      <c r="J58" s="104" t="e">
        <f>'5'!#REF!</f>
        <v>#REF!</v>
      </c>
      <c r="K58" s="104"/>
      <c r="L58" s="104">
        <f>'5'!N15</f>
        <v>2</v>
      </c>
      <c r="M58" s="98" t="e">
        <f t="shared" si="1"/>
        <v>#REF!</v>
      </c>
    </row>
    <row r="59" spans="2:13">
      <c r="B59" s="101">
        <f>'8'!B19</f>
        <v>0</v>
      </c>
      <c r="C59" s="102">
        <f>'8'!C19</f>
        <v>0</v>
      </c>
      <c r="D59" s="103">
        <f>'8'!D19</f>
        <v>0</v>
      </c>
      <c r="E59" s="104" t="str">
        <f>'ROZLOSOVÁNÍ_pátek '!G9</f>
        <v>Michalovce U17</v>
      </c>
      <c r="F59" s="104">
        <f>'8'!F19</f>
        <v>0</v>
      </c>
      <c r="G59" s="104" t="e">
        <f>'8'!#REF!</f>
        <v>#REF!</v>
      </c>
      <c r="H59" s="104"/>
      <c r="I59" s="104" t="e">
        <f>'8'!#REF!</f>
        <v>#REF!</v>
      </c>
      <c r="J59" s="104">
        <f>'8'!J19</f>
        <v>0</v>
      </c>
      <c r="K59" s="104"/>
      <c r="L59" s="104">
        <f>'8'!N19</f>
        <v>0</v>
      </c>
      <c r="M59" s="98" t="e">
        <f t="shared" si="1"/>
        <v>#REF!</v>
      </c>
    </row>
    <row r="60" spans="2:13">
      <c r="B60" s="101">
        <f>'7'!B19</f>
        <v>0</v>
      </c>
      <c r="C60" s="102">
        <f>'7'!C19</f>
        <v>0</v>
      </c>
      <c r="D60" s="103">
        <f>'7'!D19</f>
        <v>0</v>
      </c>
      <c r="E60" s="104" t="str">
        <f>'ROZLOSOVÁNÍ_pátek '!E9</f>
        <v>Bytča U17</v>
      </c>
      <c r="F60" s="104">
        <f>'7'!F19</f>
        <v>0</v>
      </c>
      <c r="G60" s="104">
        <f>'7'!J19</f>
        <v>0</v>
      </c>
      <c r="H60" s="104"/>
      <c r="I60" s="104">
        <f>'7'!N19</f>
        <v>0</v>
      </c>
      <c r="J60" s="104" t="e">
        <f>'7'!#REF!</f>
        <v>#REF!</v>
      </c>
      <c r="K60" s="104"/>
      <c r="L60" s="104" t="e">
        <f>'7'!#REF!</f>
        <v>#REF!</v>
      </c>
      <c r="M60" s="98" t="e">
        <f t="shared" si="1"/>
        <v>#REF!</v>
      </c>
    </row>
    <row r="61" spans="2:13">
      <c r="B61" s="101">
        <f>'1'!B14</f>
        <v>12</v>
      </c>
      <c r="C61" s="102" t="str">
        <f>'1'!C14</f>
        <v>Pašková Sylva</v>
      </c>
      <c r="D61" s="103">
        <f>'1'!D14</f>
        <v>0</v>
      </c>
      <c r="E61" s="104" t="str">
        <f>'ROZLOSOVÁNÍ_pátek '!E6</f>
        <v>Olomouc U19</v>
      </c>
      <c r="F61" s="104">
        <f>'1'!F14</f>
        <v>0</v>
      </c>
      <c r="G61" s="104" t="e">
        <f>'1'!#REF!</f>
        <v>#REF!</v>
      </c>
      <c r="H61" s="104"/>
      <c r="I61" s="104">
        <f>'1'!J14</f>
        <v>0</v>
      </c>
      <c r="J61" s="104">
        <f>'1'!N14</f>
        <v>0</v>
      </c>
      <c r="K61" s="104"/>
      <c r="L61" s="104" t="e">
        <f>'1'!#REF!</f>
        <v>#REF!</v>
      </c>
      <c r="M61" s="98" t="e">
        <f t="shared" si="1"/>
        <v>#REF!</v>
      </c>
    </row>
    <row r="62" spans="2:13">
      <c r="B62" s="101">
        <f>'5'!B17</f>
        <v>0</v>
      </c>
      <c r="C62" s="102">
        <f>'5'!C17</f>
        <v>0</v>
      </c>
      <c r="D62" s="103">
        <f>'1'!D80</f>
        <v>0</v>
      </c>
      <c r="E62" s="104" t="str">
        <f>'ROZLOSOVÁNÍ_pátek '!E8</f>
        <v>Bytča U19</v>
      </c>
      <c r="F62" s="104">
        <f>'5'!F17</f>
        <v>0</v>
      </c>
      <c r="G62" s="104" t="e">
        <f>'5'!#REF!</f>
        <v>#REF!</v>
      </c>
      <c r="H62" s="104"/>
      <c r="I62" s="104">
        <f>'5'!J17</f>
        <v>0</v>
      </c>
      <c r="J62" s="104" t="e">
        <f>'5'!#REF!</f>
        <v>#REF!</v>
      </c>
      <c r="K62" s="104"/>
      <c r="L62" s="104">
        <f>'5'!N17</f>
        <v>0</v>
      </c>
      <c r="M62" s="98" t="e">
        <f t="shared" si="1"/>
        <v>#REF!</v>
      </c>
    </row>
    <row r="63" spans="2:13">
      <c r="B63" s="101">
        <f>'1'!B21</f>
        <v>0</v>
      </c>
      <c r="C63" s="102">
        <f>'1'!C21</f>
        <v>0</v>
      </c>
      <c r="D63" s="103">
        <f>'1'!D21</f>
        <v>0</v>
      </c>
      <c r="E63" s="104" t="str">
        <f>'ROZLOSOVÁNÍ_pátek '!E6</f>
        <v>Olomouc U19</v>
      </c>
      <c r="F63" s="104">
        <f>'1'!F21</f>
        <v>0</v>
      </c>
      <c r="G63" s="104" t="e">
        <f>'1'!#REF!</f>
        <v>#REF!</v>
      </c>
      <c r="H63" s="104"/>
      <c r="I63" s="104">
        <f>'1'!J21</f>
        <v>0</v>
      </c>
      <c r="J63" s="104">
        <f>'1'!N21</f>
        <v>0</v>
      </c>
      <c r="K63" s="104"/>
      <c r="L63" s="104" t="e">
        <f>'1'!#REF!</f>
        <v>#REF!</v>
      </c>
      <c r="M63" s="98" t="e">
        <f t="shared" si="1"/>
        <v>#REF!</v>
      </c>
    </row>
    <row r="64" spans="2:13">
      <c r="B64" s="101">
        <f>'6'!B14</f>
        <v>15</v>
      </c>
      <c r="C64" s="102" t="str">
        <f>'6'!C14</f>
        <v>Barátová J.</v>
      </c>
      <c r="D64" s="103">
        <f>'6'!D14</f>
        <v>0</v>
      </c>
      <c r="E64" s="104" t="str">
        <f>'ROZLOSOVÁNÍ_pátek '!G8</f>
        <v>Michalovce U19</v>
      </c>
      <c r="F64" s="104">
        <f>'6'!F14</f>
        <v>4</v>
      </c>
      <c r="G64" s="104">
        <f>'6'!J14</f>
        <v>8</v>
      </c>
      <c r="H64" s="104"/>
      <c r="I64" s="104" t="e">
        <f>'6'!#REF!</f>
        <v>#REF!</v>
      </c>
      <c r="J64" s="104">
        <f>'6'!N14</f>
        <v>2</v>
      </c>
      <c r="K64" s="104"/>
      <c r="L64" s="104" t="e">
        <f>'6'!#REF!</f>
        <v>#REF!</v>
      </c>
      <c r="M64" s="98" t="e">
        <f t="shared" si="1"/>
        <v>#REF!</v>
      </c>
    </row>
    <row r="65" spans="2:13">
      <c r="B65" s="101">
        <f>'1'!B12</f>
        <v>10</v>
      </c>
      <c r="C65" s="102" t="str">
        <f>'1'!C12</f>
        <v>Žáčková Karolina</v>
      </c>
      <c r="D65" s="103">
        <f>'1'!D12</f>
        <v>0</v>
      </c>
      <c r="E65" s="104" t="str">
        <f>'ROZLOSOVÁNÍ_pátek '!E6</f>
        <v>Olomouc U19</v>
      </c>
      <c r="F65" s="104">
        <f>'1'!F12</f>
        <v>5</v>
      </c>
      <c r="G65" s="104" t="e">
        <f>'1'!#REF!</f>
        <v>#REF!</v>
      </c>
      <c r="H65" s="104"/>
      <c r="I65" s="104">
        <f>'1'!J12</f>
        <v>3</v>
      </c>
      <c r="J65" s="104">
        <f>'1'!N12</f>
        <v>7</v>
      </c>
      <c r="K65" s="104"/>
      <c r="L65" s="104" t="e">
        <f>'1'!#REF!</f>
        <v>#REF!</v>
      </c>
      <c r="M65" s="98" t="e">
        <f t="shared" si="1"/>
        <v>#REF!</v>
      </c>
    </row>
    <row r="66" spans="2:13">
      <c r="B66" s="101">
        <f>'2'!B15</f>
        <v>16</v>
      </c>
      <c r="C66" s="102" t="str">
        <f>'2'!C15</f>
        <v>Steffek Nikola</v>
      </c>
      <c r="D66" s="103">
        <f>'2'!D15</f>
        <v>0</v>
      </c>
      <c r="E66" s="104" t="str">
        <f>'ROZLOSOVÁNÍ_pátek '!G6</f>
        <v>TJ Sokol Poruba U19</v>
      </c>
      <c r="F66" s="104">
        <f>'2'!F15</f>
        <v>0</v>
      </c>
      <c r="G66" s="104">
        <f>'2'!J15</f>
        <v>0</v>
      </c>
      <c r="H66" s="104"/>
      <c r="I66" s="104" t="e">
        <f>'2'!#REF!</f>
        <v>#REF!</v>
      </c>
      <c r="J66" s="104" t="e">
        <f>'2'!#REF!</f>
        <v>#REF!</v>
      </c>
      <c r="K66" s="104"/>
      <c r="L66" s="104">
        <f>'2'!N15</f>
        <v>0</v>
      </c>
      <c r="M66" s="98" t="e">
        <f t="shared" si="1"/>
        <v>#REF!</v>
      </c>
    </row>
    <row r="67" spans="2:13">
      <c r="B67" s="101">
        <f>'8'!B15</f>
        <v>17</v>
      </c>
      <c r="C67" s="102" t="str">
        <f>'8'!C15</f>
        <v>Pustá M.</v>
      </c>
      <c r="D67" s="103">
        <f>'8'!D15</f>
        <v>0</v>
      </c>
      <c r="E67" s="104" t="str">
        <f>'ROZLOSOVÁNÍ_pátek '!G9</f>
        <v>Michalovce U17</v>
      </c>
      <c r="F67" s="104">
        <f>'8'!F15</f>
        <v>4</v>
      </c>
      <c r="G67" s="104" t="e">
        <f>'8'!#REF!</f>
        <v>#REF!</v>
      </c>
      <c r="H67" s="104"/>
      <c r="I67" s="104" t="e">
        <f>'8'!#REF!</f>
        <v>#REF!</v>
      </c>
      <c r="J67" s="104">
        <f>'8'!J15</f>
        <v>3</v>
      </c>
      <c r="K67" s="104"/>
      <c r="L67" s="104">
        <f>'8'!N15</f>
        <v>3</v>
      </c>
      <c r="M67" s="98" t="e">
        <f t="shared" ref="M67:M98" si="2">SUM(F67,G67,H67,I67,J67,K67,L67)</f>
        <v>#REF!</v>
      </c>
    </row>
    <row r="68" spans="2:13">
      <c r="B68" s="101">
        <f>'5'!B12</f>
        <v>28</v>
      </c>
      <c r="C68" s="102" t="str">
        <f>'5'!C12</f>
        <v>Gajdošíková Tatiana</v>
      </c>
      <c r="D68" s="103">
        <f>'1'!D75</f>
        <v>0</v>
      </c>
      <c r="E68" s="104" t="str">
        <f>'ROZLOSOVÁNÍ_pátek '!E8</f>
        <v>Bytča U19</v>
      </c>
      <c r="F68" s="104">
        <f>'5'!F12</f>
        <v>11</v>
      </c>
      <c r="G68" s="104" t="e">
        <f>'5'!#REF!</f>
        <v>#REF!</v>
      </c>
      <c r="H68" s="104"/>
      <c r="I68" s="104">
        <f>'5'!J12</f>
        <v>12</v>
      </c>
      <c r="J68" s="104" t="e">
        <f>'5'!#REF!</f>
        <v>#REF!</v>
      </c>
      <c r="K68" s="104"/>
      <c r="L68" s="104">
        <f>'5'!N12</f>
        <v>6</v>
      </c>
      <c r="M68" s="98" t="e">
        <f t="shared" si="2"/>
        <v>#REF!</v>
      </c>
    </row>
    <row r="69" spans="2:13">
      <c r="B69" s="101">
        <f>'1'!B11</f>
        <v>9</v>
      </c>
      <c r="C69" s="102" t="str">
        <f>'1'!C11</f>
        <v>Bajerová Monika</v>
      </c>
      <c r="D69" s="103">
        <f>'1'!D11</f>
        <v>0</v>
      </c>
      <c r="E69" s="104" t="str">
        <f>'ROZLOSOVÁNÍ_pátek '!E6</f>
        <v>Olomouc U19</v>
      </c>
      <c r="F69" s="104">
        <f>'1'!F11</f>
        <v>8</v>
      </c>
      <c r="G69" s="104" t="e">
        <f>'1'!#REF!</f>
        <v>#REF!</v>
      </c>
      <c r="H69" s="104"/>
      <c r="I69" s="104">
        <f>'1'!J11</f>
        <v>4</v>
      </c>
      <c r="J69" s="104">
        <f>'1'!N11</f>
        <v>1</v>
      </c>
      <c r="K69" s="104"/>
      <c r="L69" s="104" t="e">
        <f>'1'!#REF!</f>
        <v>#REF!</v>
      </c>
      <c r="M69" s="98" t="e">
        <f t="shared" si="2"/>
        <v>#REF!</v>
      </c>
    </row>
    <row r="70" spans="2:13">
      <c r="B70" s="101">
        <f>'5'!B11</f>
        <v>15</v>
      </c>
      <c r="C70" s="102" t="str">
        <f>'5'!C11</f>
        <v>Čillíková Erika</v>
      </c>
      <c r="D70" s="103">
        <f>'1'!D74</f>
        <v>0</v>
      </c>
      <c r="E70" s="104" t="str">
        <f>'ROZLOSOVÁNÍ_pátek '!E8</f>
        <v>Bytča U19</v>
      </c>
      <c r="F70" s="104">
        <f>'5'!F11</f>
        <v>2</v>
      </c>
      <c r="G70" s="104" t="e">
        <f>'5'!#REF!</f>
        <v>#REF!</v>
      </c>
      <c r="H70" s="104"/>
      <c r="I70" s="104">
        <f>'5'!J11</f>
        <v>2</v>
      </c>
      <c r="J70" s="104" t="e">
        <f>'5'!#REF!</f>
        <v>#REF!</v>
      </c>
      <c r="K70" s="104"/>
      <c r="L70" s="104">
        <f>'5'!N11</f>
        <v>0</v>
      </c>
      <c r="M70" s="98" t="e">
        <f t="shared" si="2"/>
        <v>#REF!</v>
      </c>
    </row>
    <row r="71" spans="2:13">
      <c r="B71" s="101">
        <f>'1'!B17</f>
        <v>16</v>
      </c>
      <c r="C71" s="102" t="str">
        <f>'1'!C17</f>
        <v>Ošlejšková Michaela</v>
      </c>
      <c r="D71" s="103">
        <f>'1'!D17</f>
        <v>0</v>
      </c>
      <c r="E71" s="104" t="str">
        <f>'ROZLOSOVÁNÍ_pátek '!E6</f>
        <v>Olomouc U19</v>
      </c>
      <c r="F71" s="104">
        <f>'1'!F17</f>
        <v>1</v>
      </c>
      <c r="G71" s="104" t="e">
        <f>'1'!#REF!</f>
        <v>#REF!</v>
      </c>
      <c r="H71" s="104"/>
      <c r="I71" s="104">
        <f>'1'!J17</f>
        <v>0</v>
      </c>
      <c r="J71" s="104">
        <f>'1'!N17</f>
        <v>0</v>
      </c>
      <c r="K71" s="104"/>
      <c r="L71" s="104" t="e">
        <f>'1'!#REF!</f>
        <v>#REF!</v>
      </c>
      <c r="M71" s="98" t="e">
        <f t="shared" si="2"/>
        <v>#REF!</v>
      </c>
    </row>
    <row r="72" spans="2:13">
      <c r="B72" s="101">
        <f>'1'!B10</f>
        <v>6</v>
      </c>
      <c r="C72" s="102" t="str">
        <f>'1'!C10</f>
        <v>Řezníčková Diana</v>
      </c>
      <c r="D72" s="103">
        <f>'1'!D10</f>
        <v>0</v>
      </c>
      <c r="E72" s="104" t="str">
        <f>'ROZLOSOVÁNÍ_pátek '!E6</f>
        <v>Olomouc U19</v>
      </c>
      <c r="F72" s="104">
        <f>'1'!F10</f>
        <v>4</v>
      </c>
      <c r="G72" s="104" t="e">
        <f>'1'!#REF!</f>
        <v>#REF!</v>
      </c>
      <c r="H72" s="104"/>
      <c r="I72" s="104">
        <f>'1'!J10</f>
        <v>4</v>
      </c>
      <c r="J72" s="104">
        <f>'1'!N10</f>
        <v>2</v>
      </c>
      <c r="K72" s="104"/>
      <c r="L72" s="104" t="e">
        <f>'1'!#REF!</f>
        <v>#REF!</v>
      </c>
      <c r="M72" s="98" t="e">
        <f t="shared" si="2"/>
        <v>#REF!</v>
      </c>
    </row>
    <row r="73" spans="2:13">
      <c r="B73" s="101">
        <f>'3'!B15</f>
        <v>17</v>
      </c>
      <c r="C73" s="102" t="str">
        <f>'3'!C15</f>
        <v>Kumešová Kateřina</v>
      </c>
      <c r="D73" s="103">
        <f>'3'!D15</f>
        <v>0</v>
      </c>
      <c r="E73" s="104" t="str">
        <f>'ROZLOSOVÁNÍ_pátek '!E7</f>
        <v>Veselí U17</v>
      </c>
      <c r="F73" s="104">
        <f>'3'!F15</f>
        <v>10</v>
      </c>
      <c r="G73" s="104" t="e">
        <f>'3'!#REF!</f>
        <v>#REF!</v>
      </c>
      <c r="H73" s="104"/>
      <c r="I73" s="104">
        <f>'3'!J15</f>
        <v>3</v>
      </c>
      <c r="J73" s="104" t="e">
        <f>'3'!#REF!</f>
        <v>#REF!</v>
      </c>
      <c r="K73" s="104"/>
      <c r="L73" s="104">
        <f>'3'!N15</f>
        <v>7</v>
      </c>
      <c r="M73" s="98" t="e">
        <f t="shared" si="2"/>
        <v>#REF!</v>
      </c>
    </row>
    <row r="74" spans="2:13">
      <c r="B74" s="101">
        <f>'3'!B10</f>
        <v>8</v>
      </c>
      <c r="C74" s="102" t="str">
        <f>'3'!C10</f>
        <v>Melichárková Barbora</v>
      </c>
      <c r="D74" s="103">
        <f>'3'!D10</f>
        <v>0</v>
      </c>
      <c r="E74" s="104" t="str">
        <f>'ROZLOSOVÁNÍ_pátek '!E7</f>
        <v>Veselí U17</v>
      </c>
      <c r="F74" s="104">
        <f>'3'!F10</f>
        <v>9</v>
      </c>
      <c r="G74" s="104" t="e">
        <f>'3'!#REF!</f>
        <v>#REF!</v>
      </c>
      <c r="H74" s="104"/>
      <c r="I74" s="104">
        <f>'3'!J10</f>
        <v>10</v>
      </c>
      <c r="J74" s="104" t="e">
        <f>'3'!#REF!</f>
        <v>#REF!</v>
      </c>
      <c r="K74" s="104"/>
      <c r="L74" s="104">
        <f>'3'!N10</f>
        <v>10</v>
      </c>
      <c r="M74" s="98" t="e">
        <f t="shared" si="2"/>
        <v>#REF!</v>
      </c>
    </row>
    <row r="75" spans="2:13">
      <c r="B75" s="101">
        <f>'6'!B11</f>
        <v>7</v>
      </c>
      <c r="C75" s="102" t="str">
        <f>'6'!C11</f>
        <v>Chorovská S.</v>
      </c>
      <c r="D75" s="103">
        <f>'6'!D11</f>
        <v>0</v>
      </c>
      <c r="E75" s="104" t="str">
        <f>'ROZLOSOVÁNÍ_pátek '!G8</f>
        <v>Michalovce U19</v>
      </c>
      <c r="F75" s="104">
        <f>'6'!F11</f>
        <v>0</v>
      </c>
      <c r="G75" s="104">
        <f>'6'!J11</f>
        <v>0</v>
      </c>
      <c r="H75" s="104"/>
      <c r="I75" s="104" t="e">
        <f>'6'!#REF!</f>
        <v>#REF!</v>
      </c>
      <c r="J75" s="104">
        <f>'6'!N11</f>
        <v>2</v>
      </c>
      <c r="K75" s="104"/>
      <c r="L75" s="104" t="e">
        <f>'6'!#REF!</f>
        <v>#REF!</v>
      </c>
      <c r="M75" s="98" t="e">
        <f t="shared" si="2"/>
        <v>#REF!</v>
      </c>
    </row>
    <row r="76" spans="2:13">
      <c r="B76" s="101">
        <f>'7'!B17</f>
        <v>0</v>
      </c>
      <c r="C76" s="102">
        <f>'7'!C17</f>
        <v>0</v>
      </c>
      <c r="D76" s="103">
        <f>'7'!D17</f>
        <v>0</v>
      </c>
      <c r="E76" s="104" t="str">
        <f>'ROZLOSOVÁNÍ_pátek '!E9</f>
        <v>Bytča U17</v>
      </c>
      <c r="F76" s="104">
        <f>'7'!F17</f>
        <v>0</v>
      </c>
      <c r="G76" s="104">
        <f>'7'!J17</f>
        <v>0</v>
      </c>
      <c r="H76" s="104"/>
      <c r="I76" s="104">
        <f>'7'!N17</f>
        <v>0</v>
      </c>
      <c r="J76" s="104" t="e">
        <f>'7'!#REF!</f>
        <v>#REF!</v>
      </c>
      <c r="K76" s="104"/>
      <c r="L76" s="104" t="e">
        <f>'7'!#REF!</f>
        <v>#REF!</v>
      </c>
      <c r="M76" s="98" t="e">
        <f t="shared" si="2"/>
        <v>#REF!</v>
      </c>
    </row>
    <row r="77" spans="2:13">
      <c r="B77" s="101">
        <f>'7'!B20</f>
        <v>0</v>
      </c>
      <c r="C77" s="102">
        <f>'7'!C20</f>
        <v>0</v>
      </c>
      <c r="D77" s="103">
        <f>'7'!D20</f>
        <v>0</v>
      </c>
      <c r="E77" s="104" t="str">
        <f>'ROZLOSOVÁNÍ_pátek '!E9</f>
        <v>Bytča U17</v>
      </c>
      <c r="F77" s="104">
        <f>'7'!F20</f>
        <v>0</v>
      </c>
      <c r="G77" s="104">
        <f>'7'!J20</f>
        <v>0</v>
      </c>
      <c r="H77" s="104"/>
      <c r="I77" s="104">
        <f>'7'!N20</f>
        <v>0</v>
      </c>
      <c r="J77" s="104" t="e">
        <f>'7'!#REF!</f>
        <v>#REF!</v>
      </c>
      <c r="K77" s="104"/>
      <c r="L77" s="104" t="e">
        <f>'7'!#REF!</f>
        <v>#REF!</v>
      </c>
      <c r="M77" s="98" t="e">
        <f t="shared" si="2"/>
        <v>#REF!</v>
      </c>
    </row>
    <row r="78" spans="2:13">
      <c r="B78" s="101">
        <f>'7'!B18</f>
        <v>0</v>
      </c>
      <c r="C78" s="102">
        <f>'7'!C18</f>
        <v>0</v>
      </c>
      <c r="D78" s="103">
        <f>'7'!D18</f>
        <v>0</v>
      </c>
      <c r="E78" s="104" t="str">
        <f>'ROZLOSOVÁNÍ_pátek '!E9</f>
        <v>Bytča U17</v>
      </c>
      <c r="F78" s="104">
        <f>'7'!F18</f>
        <v>0</v>
      </c>
      <c r="G78" s="104">
        <f>'7'!J18</f>
        <v>0</v>
      </c>
      <c r="H78" s="104"/>
      <c r="I78" s="104">
        <f>'7'!N18</f>
        <v>0</v>
      </c>
      <c r="J78" s="104" t="e">
        <f>'7'!#REF!</f>
        <v>#REF!</v>
      </c>
      <c r="K78" s="104"/>
      <c r="L78" s="104" t="e">
        <f>'7'!#REF!</f>
        <v>#REF!</v>
      </c>
      <c r="M78" s="98" t="e">
        <f t="shared" si="2"/>
        <v>#REF!</v>
      </c>
    </row>
    <row r="79" spans="2:13">
      <c r="B79" s="101">
        <f>'8'!B10</f>
        <v>7</v>
      </c>
      <c r="C79" s="102" t="str">
        <f>'8'!C10</f>
        <v>Valkovičová S.</v>
      </c>
      <c r="D79" s="103">
        <f>'8'!D10</f>
        <v>0</v>
      </c>
      <c r="E79" s="104" t="str">
        <f>'ROZLOSOVÁNÍ_pátek '!G9</f>
        <v>Michalovce U17</v>
      </c>
      <c r="F79" s="104">
        <f>'8'!F10</f>
        <v>1</v>
      </c>
      <c r="G79" s="104" t="e">
        <f>'8'!#REF!</f>
        <v>#REF!</v>
      </c>
      <c r="H79" s="104"/>
      <c r="I79" s="104" t="e">
        <f>'8'!#REF!</f>
        <v>#REF!</v>
      </c>
      <c r="J79" s="104">
        <f>'8'!J10</f>
        <v>1</v>
      </c>
      <c r="K79" s="104"/>
      <c r="L79" s="104">
        <f>'8'!N10</f>
        <v>0</v>
      </c>
      <c r="M79" s="98" t="e">
        <f t="shared" si="2"/>
        <v>#REF!</v>
      </c>
    </row>
    <row r="80" spans="2:13">
      <c r="B80" s="101">
        <f>'3'!B11</f>
        <v>9</v>
      </c>
      <c r="C80" s="102" t="str">
        <f>'3'!C11</f>
        <v>Janošková Anna</v>
      </c>
      <c r="D80" s="103">
        <f>'3'!D11</f>
        <v>0</v>
      </c>
      <c r="E80" s="104" t="str">
        <f>'ROZLOSOVÁNÍ_pátek '!E7</f>
        <v>Veselí U17</v>
      </c>
      <c r="F80" s="104">
        <f>'3'!F11</f>
        <v>0</v>
      </c>
      <c r="G80" s="104" t="e">
        <f>'3'!#REF!</f>
        <v>#REF!</v>
      </c>
      <c r="H80" s="104"/>
      <c r="I80" s="104">
        <f>'3'!J11</f>
        <v>0</v>
      </c>
      <c r="J80" s="104" t="e">
        <f>'3'!#REF!</f>
        <v>#REF!</v>
      </c>
      <c r="K80" s="104"/>
      <c r="L80" s="104">
        <f>'3'!N11</f>
        <v>0</v>
      </c>
      <c r="M80" s="98" t="e">
        <f t="shared" si="2"/>
        <v>#REF!</v>
      </c>
    </row>
    <row r="81" spans="2:13">
      <c r="B81" s="101">
        <f>'7'!B12</f>
        <v>20</v>
      </c>
      <c r="C81" s="102" t="str">
        <f>'7'!C12</f>
        <v>Adamčíková Sára</v>
      </c>
      <c r="D81" s="103">
        <f>'7'!D12</f>
        <v>0</v>
      </c>
      <c r="E81" s="104" t="str">
        <f>'ROZLOSOVÁNÍ_pátek '!E9</f>
        <v>Bytča U17</v>
      </c>
      <c r="F81" s="104">
        <f>'7'!F12</f>
        <v>1</v>
      </c>
      <c r="G81" s="104">
        <f>'7'!J12</f>
        <v>2</v>
      </c>
      <c r="H81" s="104"/>
      <c r="I81" s="104">
        <f>'7'!N12</f>
        <v>2</v>
      </c>
      <c r="J81" s="104" t="e">
        <f>'7'!#REF!</f>
        <v>#REF!</v>
      </c>
      <c r="K81" s="104"/>
      <c r="L81" s="104" t="e">
        <f>'7'!#REF!</f>
        <v>#REF!</v>
      </c>
      <c r="M81" s="98" t="e">
        <f t="shared" si="2"/>
        <v>#REF!</v>
      </c>
    </row>
    <row r="82" spans="2:13">
      <c r="B82" s="101">
        <f>'2'!B17</f>
        <v>18</v>
      </c>
      <c r="C82" s="102" t="str">
        <f>'2'!C17</f>
        <v>Zálesná Eva</v>
      </c>
      <c r="D82" s="103">
        <f>'2'!D17</f>
        <v>0</v>
      </c>
      <c r="E82" s="104" t="str">
        <f>'ROZLOSOVÁNÍ_pátek '!G6</f>
        <v>TJ Sokol Poruba U19</v>
      </c>
      <c r="F82" s="104">
        <f>'2'!F17</f>
        <v>3</v>
      </c>
      <c r="G82" s="104">
        <f>'2'!J17</f>
        <v>6</v>
      </c>
      <c r="H82" s="104"/>
      <c r="I82" s="104" t="e">
        <f>'2'!#REF!</f>
        <v>#REF!</v>
      </c>
      <c r="J82" s="104" t="e">
        <f>'2'!#REF!</f>
        <v>#REF!</v>
      </c>
      <c r="K82" s="104"/>
      <c r="L82" s="104">
        <f>'2'!N17</f>
        <v>8</v>
      </c>
      <c r="M82" s="98" t="e">
        <f t="shared" si="2"/>
        <v>#REF!</v>
      </c>
    </row>
    <row r="83" spans="2:13">
      <c r="B83" s="101">
        <f>'1'!B19</f>
        <v>22</v>
      </c>
      <c r="C83" s="102" t="str">
        <f>'1'!C19</f>
        <v>Pšenicová Kateřina</v>
      </c>
      <c r="D83" s="103">
        <f>'1'!D19</f>
        <v>0</v>
      </c>
      <c r="E83" s="104" t="str">
        <f>'ROZLOSOVÁNÍ_pátek '!E6</f>
        <v>Olomouc U19</v>
      </c>
      <c r="F83" s="104">
        <f>'1'!F19</f>
        <v>0</v>
      </c>
      <c r="G83" s="104" t="e">
        <f>'1'!#REF!</f>
        <v>#REF!</v>
      </c>
      <c r="H83" s="104"/>
      <c r="I83" s="104">
        <f>'1'!J19</f>
        <v>0</v>
      </c>
      <c r="J83" s="104">
        <f>'1'!N19</f>
        <v>0</v>
      </c>
      <c r="K83" s="104"/>
      <c r="L83" s="104" t="e">
        <f>'1'!#REF!</f>
        <v>#REF!</v>
      </c>
      <c r="M83" s="98" t="e">
        <f t="shared" si="2"/>
        <v>#REF!</v>
      </c>
    </row>
    <row r="84" spans="2:13">
      <c r="B84" s="101">
        <f>'2'!B18</f>
        <v>24</v>
      </c>
      <c r="C84" s="102" t="str">
        <f>'2'!C18</f>
        <v>Hořínková Dominika</v>
      </c>
      <c r="D84" s="103">
        <f>'2'!D18</f>
        <v>0</v>
      </c>
      <c r="E84" s="104" t="str">
        <f>'ROZLOSOVÁNÍ_pátek '!G6</f>
        <v>TJ Sokol Poruba U19</v>
      </c>
      <c r="F84" s="104">
        <f>'2'!F18</f>
        <v>1</v>
      </c>
      <c r="G84" s="104">
        <f>'2'!J18</f>
        <v>0</v>
      </c>
      <c r="H84" s="104"/>
      <c r="I84" s="104" t="e">
        <f>'2'!#REF!</f>
        <v>#REF!</v>
      </c>
      <c r="J84" s="104" t="e">
        <f>'2'!#REF!</f>
        <v>#REF!</v>
      </c>
      <c r="K84" s="104"/>
      <c r="L84" s="104">
        <f>'2'!N18</f>
        <v>0</v>
      </c>
      <c r="M84" s="98" t="e">
        <f t="shared" si="2"/>
        <v>#REF!</v>
      </c>
    </row>
    <row r="85" spans="2:13">
      <c r="B85" s="101">
        <f>'8'!B9</f>
        <v>6</v>
      </c>
      <c r="C85" s="102" t="str">
        <f>'8'!C9</f>
        <v>Ondová K.</v>
      </c>
      <c r="D85" s="103">
        <f>'8'!D9</f>
        <v>0</v>
      </c>
      <c r="E85" s="104" t="str">
        <f>'ROZLOSOVÁNÍ_pátek '!G9</f>
        <v>Michalovce U17</v>
      </c>
      <c r="F85" s="104">
        <f>'8'!F9</f>
        <v>6</v>
      </c>
      <c r="G85" s="104" t="e">
        <f>'8'!#REF!</f>
        <v>#REF!</v>
      </c>
      <c r="H85" s="104"/>
      <c r="I85" s="104" t="e">
        <f>'8'!#REF!</f>
        <v>#REF!</v>
      </c>
      <c r="J85" s="104">
        <f>'8'!J9</f>
        <v>5</v>
      </c>
      <c r="K85" s="104"/>
      <c r="L85" s="104">
        <f>'8'!N9</f>
        <v>5</v>
      </c>
      <c r="M85" s="98" t="e">
        <f t="shared" si="2"/>
        <v>#REF!</v>
      </c>
    </row>
    <row r="86" spans="2:13">
      <c r="B86" s="101">
        <f>'2'!B16</f>
        <v>17</v>
      </c>
      <c r="C86" s="102" t="str">
        <f>'2'!C16</f>
        <v>Pudichová Anna</v>
      </c>
      <c r="D86" s="103">
        <f>'2'!D16</f>
        <v>0</v>
      </c>
      <c r="E86" s="104" t="str">
        <f>'ROZLOSOVÁNÍ_pátek '!G6</f>
        <v>TJ Sokol Poruba U19</v>
      </c>
      <c r="F86" s="104">
        <f>'2'!F16</f>
        <v>9</v>
      </c>
      <c r="G86" s="104">
        <f>'2'!J16</f>
        <v>4</v>
      </c>
      <c r="H86" s="104"/>
      <c r="I86" s="104" t="e">
        <f>'2'!#REF!</f>
        <v>#REF!</v>
      </c>
      <c r="J86" s="104" t="e">
        <f>'2'!#REF!</f>
        <v>#REF!</v>
      </c>
      <c r="K86" s="104"/>
      <c r="L86" s="104">
        <f>'2'!N16</f>
        <v>6</v>
      </c>
      <c r="M86" s="98" t="e">
        <f t="shared" si="2"/>
        <v>#REF!</v>
      </c>
    </row>
    <row r="87" spans="2:13">
      <c r="B87" s="101">
        <f>'5'!B16</f>
        <v>0</v>
      </c>
      <c r="C87" s="102">
        <f>'5'!C16</f>
        <v>0</v>
      </c>
      <c r="D87" s="103">
        <f>'1'!D79</f>
        <v>0</v>
      </c>
      <c r="E87" s="104" t="str">
        <f>'ROZLOSOVÁNÍ_pátek '!E8</f>
        <v>Bytča U19</v>
      </c>
      <c r="F87" s="104">
        <f>'5'!F16</f>
        <v>0</v>
      </c>
      <c r="G87" s="104" t="e">
        <f>'5'!#REF!</f>
        <v>#REF!</v>
      </c>
      <c r="H87" s="104"/>
      <c r="I87" s="104">
        <f>'5'!J16</f>
        <v>0</v>
      </c>
      <c r="J87" s="104" t="e">
        <f>'5'!#REF!</f>
        <v>#REF!</v>
      </c>
      <c r="K87" s="104"/>
      <c r="L87" s="104">
        <f>'5'!N16</f>
        <v>0</v>
      </c>
      <c r="M87" s="98" t="e">
        <f t="shared" si="2"/>
        <v>#REF!</v>
      </c>
    </row>
    <row r="88" spans="2:13">
      <c r="B88" s="101">
        <f>'8'!B11</f>
        <v>8</v>
      </c>
      <c r="C88" s="102" t="str">
        <f>'8'!C11</f>
        <v>Holejová A.</v>
      </c>
      <c r="D88" s="103">
        <f>'8'!D11</f>
        <v>0</v>
      </c>
      <c r="E88" s="104" t="str">
        <f>'ROZLOSOVÁNÍ_pátek '!G9</f>
        <v>Michalovce U17</v>
      </c>
      <c r="F88" s="104">
        <f>'8'!F11</f>
        <v>12</v>
      </c>
      <c r="G88" s="104" t="e">
        <f>'8'!#REF!</f>
        <v>#REF!</v>
      </c>
      <c r="H88" s="104"/>
      <c r="I88" s="104" t="e">
        <f>'8'!#REF!</f>
        <v>#REF!</v>
      </c>
      <c r="J88" s="104">
        <f>'8'!J11</f>
        <v>15</v>
      </c>
      <c r="K88" s="104"/>
      <c r="L88" s="104">
        <f>'8'!N11</f>
        <v>9</v>
      </c>
      <c r="M88" s="98" t="e">
        <f t="shared" si="2"/>
        <v>#REF!</v>
      </c>
    </row>
    <row r="89" spans="2:13">
      <c r="B89" s="101">
        <f>'5'!B14</f>
        <v>26</v>
      </c>
      <c r="C89" s="102" t="str">
        <f>'5'!C14</f>
        <v>Hanulíková Tatiana</v>
      </c>
      <c r="D89" s="103">
        <f>'1'!D77</f>
        <v>0</v>
      </c>
      <c r="E89" s="104" t="str">
        <f>'ROZLOSOVÁNÍ_pátek '!E8</f>
        <v>Bytča U19</v>
      </c>
      <c r="F89" s="104">
        <f>'5'!F14</f>
        <v>4</v>
      </c>
      <c r="G89" s="104" t="e">
        <f>'5'!#REF!</f>
        <v>#REF!</v>
      </c>
      <c r="H89" s="104"/>
      <c r="I89" s="104">
        <f>'5'!J14</f>
        <v>2</v>
      </c>
      <c r="J89" s="104" t="e">
        <f>'5'!#REF!</f>
        <v>#REF!</v>
      </c>
      <c r="K89" s="104"/>
      <c r="L89" s="104">
        <f>'5'!N14</f>
        <v>5</v>
      </c>
      <c r="M89" s="98" t="e">
        <f t="shared" si="2"/>
        <v>#REF!</v>
      </c>
    </row>
    <row r="90" spans="2:13">
      <c r="B90" s="101">
        <f>'8'!B21</f>
        <v>0</v>
      </c>
      <c r="C90" s="102">
        <f>'8'!C21</f>
        <v>0</v>
      </c>
      <c r="D90" s="103">
        <f>'8'!D21</f>
        <v>0</v>
      </c>
      <c r="E90" s="104" t="str">
        <f>'ROZLOSOVÁNÍ_pátek '!G9</f>
        <v>Michalovce U17</v>
      </c>
      <c r="F90" s="104">
        <f>'8'!F21</f>
        <v>0</v>
      </c>
      <c r="G90" s="104" t="e">
        <f>'8'!#REF!</f>
        <v>#REF!</v>
      </c>
      <c r="H90" s="104"/>
      <c r="I90" s="104" t="e">
        <f>'8'!#REF!</f>
        <v>#REF!</v>
      </c>
      <c r="J90" s="104">
        <f>'8'!J21</f>
        <v>0</v>
      </c>
      <c r="K90" s="104"/>
      <c r="L90" s="104">
        <f>'8'!N21</f>
        <v>0</v>
      </c>
      <c r="M90" s="98" t="e">
        <f t="shared" si="2"/>
        <v>#REF!</v>
      </c>
    </row>
    <row r="91" spans="2:13">
      <c r="B91" s="101">
        <f>'6'!B16</f>
        <v>19</v>
      </c>
      <c r="C91" s="102" t="str">
        <f>'6'!C16</f>
        <v>Ščerbáková S.</v>
      </c>
      <c r="D91" s="103">
        <f>'6'!D16</f>
        <v>0</v>
      </c>
      <c r="E91" s="104" t="str">
        <f>'ROZLOSOVÁNÍ_pátek '!G8</f>
        <v>Michalovce U19</v>
      </c>
      <c r="F91" s="104">
        <f>'6'!F16</f>
        <v>0</v>
      </c>
      <c r="G91" s="104">
        <f>'6'!J16</f>
        <v>3</v>
      </c>
      <c r="H91" s="104"/>
      <c r="I91" s="104" t="e">
        <f>'6'!#REF!</f>
        <v>#REF!</v>
      </c>
      <c r="J91" s="104">
        <f>'6'!N16</f>
        <v>2</v>
      </c>
      <c r="K91" s="104"/>
      <c r="L91" s="104" t="e">
        <f>'6'!#REF!</f>
        <v>#REF!</v>
      </c>
      <c r="M91" s="98" t="e">
        <f t="shared" si="2"/>
        <v>#REF!</v>
      </c>
    </row>
    <row r="92" spans="2:13">
      <c r="B92" s="101">
        <f>'2'!B21</f>
        <v>0</v>
      </c>
      <c r="C92" s="102">
        <f>'2'!C21</f>
        <v>0</v>
      </c>
      <c r="D92" s="103">
        <f>'2'!D21</f>
        <v>0</v>
      </c>
      <c r="E92" s="104" t="str">
        <f>'ROZLOSOVÁNÍ_pátek '!G6</f>
        <v>TJ Sokol Poruba U19</v>
      </c>
      <c r="F92" s="104">
        <f>'2'!F21</f>
        <v>0</v>
      </c>
      <c r="G92" s="104">
        <f>'2'!J21</f>
        <v>0</v>
      </c>
      <c r="H92" s="104"/>
      <c r="I92" s="104" t="e">
        <f>'2'!#REF!</f>
        <v>#REF!</v>
      </c>
      <c r="J92" s="104" t="e">
        <f>'2'!#REF!</f>
        <v>#REF!</v>
      </c>
      <c r="K92" s="104"/>
      <c r="L92" s="104">
        <f>'2'!N21</f>
        <v>0</v>
      </c>
      <c r="M92" s="98" t="e">
        <f t="shared" si="2"/>
        <v>#REF!</v>
      </c>
    </row>
    <row r="93" spans="2:13">
      <c r="B93" s="101">
        <f>'2'!B8</f>
        <v>11</v>
      </c>
      <c r="C93" s="102" t="str">
        <f>'2'!C8</f>
        <v>Dohnalová Julie</v>
      </c>
      <c r="D93" s="103">
        <f>'2'!D8</f>
        <v>0</v>
      </c>
      <c r="E93" s="104" t="str">
        <f>'ROZLOSOVÁNÍ_pátek '!G6</f>
        <v>TJ Sokol Poruba U19</v>
      </c>
      <c r="F93" s="104">
        <f>'2'!F8</f>
        <v>5</v>
      </c>
      <c r="G93" s="104">
        <f>'2'!J8</f>
        <v>0</v>
      </c>
      <c r="H93" s="104"/>
      <c r="I93" s="104" t="e">
        <f>'2'!#REF!</f>
        <v>#REF!</v>
      </c>
      <c r="J93" s="104" t="e">
        <f>'2'!#REF!</f>
        <v>#REF!</v>
      </c>
      <c r="K93" s="104"/>
      <c r="L93" s="104">
        <f>'2'!N8</f>
        <v>1</v>
      </c>
      <c r="M93" s="98" t="e">
        <f t="shared" si="2"/>
        <v>#REF!</v>
      </c>
    </row>
    <row r="94" spans="2:13">
      <c r="B94" s="101">
        <f>'8'!B8</f>
        <v>4</v>
      </c>
      <c r="C94" s="102" t="str">
        <f>'8'!C8</f>
        <v>Bačíková K.</v>
      </c>
      <c r="D94" s="103">
        <f>'8'!D8</f>
        <v>0</v>
      </c>
      <c r="E94" s="104" t="str">
        <f>'ROZLOSOVÁNÍ_pátek '!G9</f>
        <v>Michalovce U17</v>
      </c>
      <c r="F94" s="104">
        <f>'8'!F8</f>
        <v>3</v>
      </c>
      <c r="G94" s="104" t="e">
        <f>'8'!#REF!</f>
        <v>#REF!</v>
      </c>
      <c r="H94" s="104"/>
      <c r="I94" s="104" t="e">
        <f>'8'!#REF!</f>
        <v>#REF!</v>
      </c>
      <c r="J94" s="104">
        <f>'8'!J8</f>
        <v>3</v>
      </c>
      <c r="K94" s="104"/>
      <c r="L94" s="104">
        <f>'8'!N8</f>
        <v>4</v>
      </c>
      <c r="M94" s="98" t="e">
        <f t="shared" si="2"/>
        <v>#REF!</v>
      </c>
    </row>
    <row r="95" spans="2:13">
      <c r="B95" s="101">
        <f>'4'!B16</f>
        <v>21</v>
      </c>
      <c r="C95" s="102" t="str">
        <f>'4'!C16</f>
        <v>Misková</v>
      </c>
      <c r="D95" s="103">
        <f>'4'!D16</f>
        <v>0</v>
      </c>
      <c r="E95" s="104" t="str">
        <f>'ROZLOSOVÁNÍ_pátek '!G7</f>
        <v>TJ Sokol Poruba U17</v>
      </c>
      <c r="F95" s="104">
        <f>'4'!F16</f>
        <v>0</v>
      </c>
      <c r="G95" s="104">
        <f>'4'!J16</f>
        <v>1</v>
      </c>
      <c r="H95" s="104"/>
      <c r="I95" s="104" t="e">
        <f>'4'!#REF!</f>
        <v>#REF!</v>
      </c>
      <c r="J95" s="104">
        <f>'4'!N16</f>
        <v>1</v>
      </c>
      <c r="K95" s="104"/>
      <c r="L95" s="104" t="e">
        <f>'4'!#REF!</f>
        <v>#REF!</v>
      </c>
      <c r="M95" s="98" t="e">
        <f t="shared" si="2"/>
        <v>#REF!</v>
      </c>
    </row>
    <row r="96" spans="2:13">
      <c r="B96" s="101">
        <f>'6'!B8</f>
        <v>2</v>
      </c>
      <c r="C96" s="102" t="str">
        <f>'6'!C8</f>
        <v>Diliková Kristina</v>
      </c>
      <c r="D96" s="103">
        <f>'6'!D8</f>
        <v>0</v>
      </c>
      <c r="E96" s="104" t="str">
        <f>'ROZLOSOVÁNÍ_pátek '!G8</f>
        <v>Michalovce U19</v>
      </c>
      <c r="F96" s="104">
        <f>'6'!F8</f>
        <v>1</v>
      </c>
      <c r="G96" s="104">
        <f>'6'!J8</f>
        <v>3</v>
      </c>
      <c r="H96" s="104"/>
      <c r="I96" s="104" t="e">
        <f>'6'!#REF!</f>
        <v>#REF!</v>
      </c>
      <c r="J96" s="104">
        <f>'6'!N8</f>
        <v>2</v>
      </c>
      <c r="K96" s="104"/>
      <c r="L96" s="104" t="e">
        <f>'6'!#REF!</f>
        <v>#REF!</v>
      </c>
      <c r="M96" s="98" t="e">
        <f t="shared" si="2"/>
        <v>#REF!</v>
      </c>
    </row>
    <row r="97" spans="2:13">
      <c r="B97" s="101">
        <f>'1'!B8</f>
        <v>1</v>
      </c>
      <c r="C97" s="102" t="str">
        <f>'1'!C8</f>
        <v>Beranová Dagmar</v>
      </c>
      <c r="D97" s="103">
        <f>'1'!D8</f>
        <v>0</v>
      </c>
      <c r="E97" s="104" t="str">
        <f>'ROZLOSOVÁNÍ_pátek '!E6</f>
        <v>Olomouc U19</v>
      </c>
      <c r="F97" s="104">
        <f>'1'!F8</f>
        <v>0</v>
      </c>
      <c r="G97" s="104" t="e">
        <f>'1'!#REF!</f>
        <v>#REF!</v>
      </c>
      <c r="H97" s="104"/>
      <c r="I97" s="104">
        <f>'1'!J8</f>
        <v>1</v>
      </c>
      <c r="J97" s="104">
        <f>'1'!N8</f>
        <v>0</v>
      </c>
      <c r="K97" s="104"/>
      <c r="L97" s="104" t="e">
        <f>'1'!#REF!</f>
        <v>#REF!</v>
      </c>
      <c r="M97" s="98" t="e">
        <f t="shared" si="2"/>
        <v>#REF!</v>
      </c>
    </row>
    <row r="98" spans="2:13">
      <c r="B98" s="101">
        <f>'5'!B20</f>
        <v>0</v>
      </c>
      <c r="C98" s="102">
        <f>'5'!C20</f>
        <v>0</v>
      </c>
      <c r="D98" s="103">
        <f>'1'!D83</f>
        <v>0</v>
      </c>
      <c r="E98" s="104" t="str">
        <f>'ROZLOSOVÁNÍ_pátek '!E8</f>
        <v>Bytča U19</v>
      </c>
      <c r="F98" s="104">
        <f>'5'!F20</f>
        <v>0</v>
      </c>
      <c r="G98" s="104" t="e">
        <f>'5'!#REF!</f>
        <v>#REF!</v>
      </c>
      <c r="H98" s="104"/>
      <c r="I98" s="104">
        <f>'5'!J20</f>
        <v>0</v>
      </c>
      <c r="J98" s="104" t="e">
        <f>'5'!#REF!</f>
        <v>#REF!</v>
      </c>
      <c r="K98" s="104"/>
      <c r="L98" s="104">
        <f>'5'!N20</f>
        <v>0</v>
      </c>
      <c r="M98" s="98" t="e">
        <f t="shared" si="2"/>
        <v>#REF!</v>
      </c>
    </row>
    <row r="99" spans="2:13">
      <c r="B99" s="101">
        <f>'3'!B9</f>
        <v>7</v>
      </c>
      <c r="C99" s="102" t="str">
        <f>'3'!C9</f>
        <v>Palčíková Natálie</v>
      </c>
      <c r="D99" s="103">
        <f>'3'!D9</f>
        <v>0</v>
      </c>
      <c r="E99" s="104" t="str">
        <f>'ROZLOSOVÁNÍ_pátek '!E7</f>
        <v>Veselí U17</v>
      </c>
      <c r="F99" s="104">
        <f>'3'!F9</f>
        <v>2</v>
      </c>
      <c r="G99" s="104" t="e">
        <f>'3'!#REF!</f>
        <v>#REF!</v>
      </c>
      <c r="H99" s="104"/>
      <c r="I99" s="104">
        <f>'3'!J9</f>
        <v>3</v>
      </c>
      <c r="J99" s="104" t="e">
        <f>'3'!#REF!</f>
        <v>#REF!</v>
      </c>
      <c r="K99" s="104"/>
      <c r="L99" s="104">
        <f>'3'!N9</f>
        <v>1</v>
      </c>
      <c r="M99" s="98" t="e">
        <f t="shared" ref="M99" si="3">SUM(F99,G99,H99,I99,J99,K99,L99)</f>
        <v>#REF!</v>
      </c>
    </row>
  </sheetData>
  <sortState ref="B3:M99">
    <sortCondition descending="1" ref="M3"/>
  </sortState>
  <mergeCells count="1">
    <mergeCell ref="B1:M1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fitToHeight="2" orientation="portrait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92"/>
  <sheetViews>
    <sheetView workbookViewId="0">
      <selection activeCell="P21" sqref="P21"/>
    </sheetView>
  </sheetViews>
  <sheetFormatPr defaultRowHeight="12.75"/>
  <cols>
    <col min="2" max="2" width="5.5703125" style="56" customWidth="1"/>
    <col min="3" max="3" width="24.7109375" customWidth="1"/>
    <col min="4" max="4" width="5.5703125" style="56" customWidth="1"/>
    <col min="5" max="5" width="22.28515625" customWidth="1"/>
    <col min="6" max="10" width="3" customWidth="1"/>
    <col min="11" max="11" width="7.5703125" customWidth="1"/>
  </cols>
  <sheetData>
    <row r="2" spans="2:11">
      <c r="B2" s="70" t="s">
        <v>6</v>
      </c>
      <c r="C2" s="71" t="s">
        <v>28</v>
      </c>
      <c r="D2" s="70" t="s">
        <v>34</v>
      </c>
      <c r="E2" s="71" t="s">
        <v>33</v>
      </c>
      <c r="F2" s="71"/>
      <c r="G2" s="71"/>
      <c r="H2" s="71"/>
      <c r="I2" s="71"/>
      <c r="J2" s="71"/>
      <c r="K2" s="71" t="s">
        <v>32</v>
      </c>
    </row>
    <row r="3" spans="2:11">
      <c r="B3" s="69">
        <f>'8'!B11</f>
        <v>8</v>
      </c>
      <c r="C3" s="60" t="str">
        <f>'8'!C11</f>
        <v>Holejová A.</v>
      </c>
      <c r="D3" s="68">
        <f>'8'!D11</f>
        <v>0</v>
      </c>
      <c r="E3" s="33" t="str">
        <f>'ROZLOSOVÁNÍ_pátek '!G9</f>
        <v>Michalovce U17</v>
      </c>
      <c r="F3" s="33">
        <f>'8'!F11</f>
        <v>12</v>
      </c>
      <c r="G3" s="33"/>
      <c r="H3" s="33"/>
      <c r="I3" s="33">
        <f>'8'!J11</f>
        <v>15</v>
      </c>
      <c r="J3" s="33">
        <f>'8'!N11</f>
        <v>9</v>
      </c>
      <c r="K3" s="72">
        <f t="shared" ref="K3:K34" si="0">SUM(F3,G3,,H3,I3,J3)</f>
        <v>36</v>
      </c>
    </row>
    <row r="4" spans="2:11">
      <c r="B4" s="62">
        <f>'3'!B10</f>
        <v>8</v>
      </c>
      <c r="C4" s="61" t="str">
        <f>'3'!C10</f>
        <v>Melichárková Barbora</v>
      </c>
      <c r="D4" s="63">
        <f>'3'!D10</f>
        <v>0</v>
      </c>
      <c r="E4" s="36" t="str">
        <f>'ROZLOSOVÁNÍ_pátek '!E7</f>
        <v>Veselí U17</v>
      </c>
      <c r="F4" s="36">
        <f>'3'!F10</f>
        <v>9</v>
      </c>
      <c r="G4" s="36"/>
      <c r="H4" s="36">
        <f>'3'!J10</f>
        <v>10</v>
      </c>
      <c r="I4" s="36"/>
      <c r="J4" s="36">
        <f>'3'!N10</f>
        <v>10</v>
      </c>
      <c r="K4" s="72">
        <f t="shared" si="0"/>
        <v>29</v>
      </c>
    </row>
    <row r="5" spans="2:11">
      <c r="B5" s="62">
        <f>'5'!B12</f>
        <v>28</v>
      </c>
      <c r="C5" s="61" t="str">
        <f>'5'!C12</f>
        <v>Gajdošíková Tatiana</v>
      </c>
      <c r="D5" s="63">
        <f>'1'!D75</f>
        <v>0</v>
      </c>
      <c r="E5" s="36" t="str">
        <f>'ROZLOSOVÁNÍ_pátek '!E8</f>
        <v>Bytča U19</v>
      </c>
      <c r="F5" s="36">
        <f>'5'!F12</f>
        <v>11</v>
      </c>
      <c r="G5" s="36"/>
      <c r="H5" s="36">
        <f>'5'!J12</f>
        <v>12</v>
      </c>
      <c r="I5" s="36"/>
      <c r="J5" s="36">
        <f>'5'!N12</f>
        <v>6</v>
      </c>
      <c r="K5" s="72">
        <f t="shared" si="0"/>
        <v>29</v>
      </c>
    </row>
    <row r="6" spans="2:11">
      <c r="B6" s="62">
        <f>'8'!B17</f>
        <v>23</v>
      </c>
      <c r="C6" s="61" t="str">
        <f>'8'!C17</f>
        <v>Holubová L.</v>
      </c>
      <c r="D6" s="63">
        <f>'8'!D17</f>
        <v>0</v>
      </c>
      <c r="E6" s="36" t="str">
        <f>'ROZLOSOVÁNÍ_pátek '!G9</f>
        <v>Michalovce U17</v>
      </c>
      <c r="F6" s="36">
        <f>'8'!F17</f>
        <v>8</v>
      </c>
      <c r="G6" s="36"/>
      <c r="H6" s="36"/>
      <c r="I6" s="36">
        <f>'8'!J17</f>
        <v>8</v>
      </c>
      <c r="J6" s="36">
        <f>'8'!N17</f>
        <v>12</v>
      </c>
      <c r="K6" s="72">
        <f t="shared" si="0"/>
        <v>28</v>
      </c>
    </row>
    <row r="7" spans="2:11">
      <c r="B7" s="62">
        <f>'5'!B13</f>
        <v>24</v>
      </c>
      <c r="C7" s="61" t="str">
        <f>'5'!C13</f>
        <v>Pastorková Kristína</v>
      </c>
      <c r="D7" s="63">
        <f>'1'!D76</f>
        <v>0</v>
      </c>
      <c r="E7" s="36" t="str">
        <f>'ROZLOSOVÁNÍ_pátek '!E8</f>
        <v>Bytča U19</v>
      </c>
      <c r="F7" s="36">
        <f>'5'!F13</f>
        <v>11</v>
      </c>
      <c r="G7" s="36"/>
      <c r="H7" s="36">
        <f>'5'!J13</f>
        <v>9</v>
      </c>
      <c r="I7" s="36"/>
      <c r="J7" s="36">
        <f>'5'!N13</f>
        <v>8</v>
      </c>
      <c r="K7" s="72">
        <f t="shared" si="0"/>
        <v>28</v>
      </c>
    </row>
    <row r="8" spans="2:11">
      <c r="B8" s="62">
        <f>'4'!B19</f>
        <v>37</v>
      </c>
      <c r="C8" s="61" t="str">
        <f>'4'!C19</f>
        <v>Desortová</v>
      </c>
      <c r="D8" s="63">
        <f>'4'!D19</f>
        <v>0</v>
      </c>
      <c r="E8" s="36" t="str">
        <f>'ROZLOSOVÁNÍ_pátek '!G7</f>
        <v>TJ Sokol Poruba U17</v>
      </c>
      <c r="F8" s="36">
        <f>'4'!F19</f>
        <v>9</v>
      </c>
      <c r="G8" s="36">
        <f>'4'!J19</f>
        <v>8</v>
      </c>
      <c r="H8" s="36"/>
      <c r="I8" s="36">
        <f>'4'!N19</f>
        <v>8</v>
      </c>
      <c r="J8" s="36"/>
      <c r="K8" s="72">
        <f t="shared" si="0"/>
        <v>25</v>
      </c>
    </row>
    <row r="9" spans="2:11">
      <c r="B9" s="62">
        <f>'1'!B18</f>
        <v>26</v>
      </c>
      <c r="C9" s="61" t="str">
        <f>'1'!C18</f>
        <v>Grigarová Gabriela</v>
      </c>
      <c r="D9" s="63">
        <f>'1'!D18</f>
        <v>0</v>
      </c>
      <c r="E9" s="36" t="str">
        <f>'ROZLOSOVÁNÍ_pátek '!E6</f>
        <v>Olomouc U19</v>
      </c>
      <c r="F9" s="36">
        <f>'1'!F18</f>
        <v>12</v>
      </c>
      <c r="G9" s="36"/>
      <c r="H9" s="36">
        <f>'1'!J18</f>
        <v>2</v>
      </c>
      <c r="I9" s="36">
        <f>'1'!N18</f>
        <v>8</v>
      </c>
      <c r="J9" s="36"/>
      <c r="K9" s="72">
        <f t="shared" si="0"/>
        <v>22</v>
      </c>
    </row>
    <row r="10" spans="2:11">
      <c r="B10" s="62">
        <f>'7'!B16</f>
        <v>7</v>
      </c>
      <c r="C10" s="61" t="str">
        <f>'7'!C16</f>
        <v>Zahumenská Andrea</v>
      </c>
      <c r="D10" s="63">
        <f>'7'!D16</f>
        <v>0</v>
      </c>
      <c r="E10" s="36" t="str">
        <f>'ROZLOSOVÁNÍ_pátek '!E9</f>
        <v>Bytča U17</v>
      </c>
      <c r="F10" s="36">
        <f>'7'!F16</f>
        <v>2</v>
      </c>
      <c r="G10" s="36">
        <f>'7'!J16</f>
        <v>7</v>
      </c>
      <c r="H10" s="36">
        <f>'7'!N16</f>
        <v>13</v>
      </c>
      <c r="I10" s="36"/>
      <c r="J10" s="36"/>
      <c r="K10" s="72">
        <f t="shared" si="0"/>
        <v>22</v>
      </c>
    </row>
    <row r="11" spans="2:11">
      <c r="B11" s="62">
        <f>'3'!B15</f>
        <v>17</v>
      </c>
      <c r="C11" s="61" t="str">
        <f>'3'!C15</f>
        <v>Kumešová Kateřina</v>
      </c>
      <c r="D11" s="63">
        <f>'3'!D15</f>
        <v>0</v>
      </c>
      <c r="E11" s="36" t="str">
        <f>'ROZLOSOVÁNÍ_pátek '!E7</f>
        <v>Veselí U17</v>
      </c>
      <c r="F11" s="36">
        <f>'3'!F15</f>
        <v>10</v>
      </c>
      <c r="G11" s="36"/>
      <c r="H11" s="36">
        <f>'3'!J15</f>
        <v>3</v>
      </c>
      <c r="I11" s="36"/>
      <c r="J11" s="36">
        <f>'3'!N15</f>
        <v>7</v>
      </c>
      <c r="K11" s="72">
        <f t="shared" si="0"/>
        <v>20</v>
      </c>
    </row>
    <row r="12" spans="2:11">
      <c r="B12" s="62">
        <f>'2'!B16</f>
        <v>17</v>
      </c>
      <c r="C12" s="61" t="str">
        <f>'2'!C16</f>
        <v>Pudichová Anna</v>
      </c>
      <c r="D12" s="63">
        <f>'2'!D16</f>
        <v>0</v>
      </c>
      <c r="E12" s="36" t="str">
        <f>'ROZLOSOVÁNÍ_pátek '!G6</f>
        <v>TJ Sokol Poruba U19</v>
      </c>
      <c r="F12" s="36">
        <f>'2'!F16</f>
        <v>9</v>
      </c>
      <c r="G12" s="36">
        <f>'2'!J16</f>
        <v>4</v>
      </c>
      <c r="H12" s="36"/>
      <c r="I12" s="36"/>
      <c r="J12" s="36">
        <f>'2'!N16</f>
        <v>6</v>
      </c>
      <c r="K12" s="72">
        <f t="shared" si="0"/>
        <v>19</v>
      </c>
    </row>
    <row r="13" spans="2:11">
      <c r="B13" s="62">
        <f>'4'!B14</f>
        <v>7</v>
      </c>
      <c r="C13" s="61" t="str">
        <f>'4'!C14</f>
        <v>Kiršnerová</v>
      </c>
      <c r="D13" s="63">
        <f>'4'!D14</f>
        <v>0</v>
      </c>
      <c r="E13" s="36" t="str">
        <f>'ROZLOSOVÁNÍ_pátek '!G7</f>
        <v>TJ Sokol Poruba U17</v>
      </c>
      <c r="F13" s="36">
        <f>'4'!F14</f>
        <v>4</v>
      </c>
      <c r="G13" s="36">
        <f>'4'!J14</f>
        <v>7</v>
      </c>
      <c r="H13" s="36"/>
      <c r="I13" s="36">
        <f>'4'!N14</f>
        <v>7</v>
      </c>
      <c r="J13" s="36"/>
      <c r="K13" s="72">
        <f t="shared" si="0"/>
        <v>18</v>
      </c>
    </row>
    <row r="14" spans="2:11">
      <c r="B14" s="62">
        <f>'2'!B9</f>
        <v>4</v>
      </c>
      <c r="C14" s="61" t="str">
        <f>'2'!C9</f>
        <v>Janošová Marie</v>
      </c>
      <c r="D14" s="63">
        <f>'2'!D9</f>
        <v>0</v>
      </c>
      <c r="E14" s="36" t="str">
        <f>'ROZLOSOVÁNÍ_pátek '!G6</f>
        <v>TJ Sokol Poruba U19</v>
      </c>
      <c r="F14" s="36">
        <f>'2'!F9</f>
        <v>6</v>
      </c>
      <c r="G14" s="36">
        <f>'2'!J9</f>
        <v>8</v>
      </c>
      <c r="H14" s="36"/>
      <c r="I14" s="36"/>
      <c r="J14" s="36">
        <f>'2'!N9</f>
        <v>4</v>
      </c>
      <c r="K14" s="72">
        <f t="shared" si="0"/>
        <v>18</v>
      </c>
    </row>
    <row r="15" spans="2:11">
      <c r="B15" s="62">
        <f>'5'!B9</f>
        <v>5</v>
      </c>
      <c r="C15" s="61" t="str">
        <f>'5'!C9</f>
        <v>Kmošenová Nela</v>
      </c>
      <c r="D15" s="63">
        <f>'1'!D72</f>
        <v>0</v>
      </c>
      <c r="E15" s="36" t="str">
        <f>'ROZLOSOVÁNÍ_pátek '!E8</f>
        <v>Bytča U19</v>
      </c>
      <c r="F15" s="36">
        <f>'5'!F9</f>
        <v>6</v>
      </c>
      <c r="G15" s="36"/>
      <c r="H15" s="36">
        <f>'5'!J9</f>
        <v>4</v>
      </c>
      <c r="I15" s="36"/>
      <c r="J15" s="36">
        <f>'5'!N9</f>
        <v>7</v>
      </c>
      <c r="K15" s="72">
        <f t="shared" si="0"/>
        <v>17</v>
      </c>
    </row>
    <row r="16" spans="2:11">
      <c r="B16" s="62">
        <f>'2'!B17</f>
        <v>18</v>
      </c>
      <c r="C16" s="61" t="str">
        <f>'2'!C17</f>
        <v>Zálesná Eva</v>
      </c>
      <c r="D16" s="63">
        <f>'2'!D17</f>
        <v>0</v>
      </c>
      <c r="E16" s="36" t="str">
        <f>'ROZLOSOVÁNÍ_pátek '!G6</f>
        <v>TJ Sokol Poruba U19</v>
      </c>
      <c r="F16" s="36">
        <f>'2'!F17</f>
        <v>3</v>
      </c>
      <c r="G16" s="36">
        <f>'2'!J17</f>
        <v>6</v>
      </c>
      <c r="H16" s="36"/>
      <c r="I16" s="36"/>
      <c r="J16" s="36">
        <f>'2'!N17</f>
        <v>8</v>
      </c>
      <c r="K16" s="72">
        <f t="shared" si="0"/>
        <v>17</v>
      </c>
    </row>
    <row r="17" spans="2:11">
      <c r="B17" s="62">
        <f>'8'!B9</f>
        <v>6</v>
      </c>
      <c r="C17" s="61" t="str">
        <f>'8'!C9</f>
        <v>Ondová K.</v>
      </c>
      <c r="D17" s="63">
        <f>'8'!D9</f>
        <v>0</v>
      </c>
      <c r="E17" s="36" t="str">
        <f>'ROZLOSOVÁNÍ_pátek '!G9</f>
        <v>Michalovce U17</v>
      </c>
      <c r="F17" s="36">
        <f>'8'!F9</f>
        <v>6</v>
      </c>
      <c r="G17" s="36"/>
      <c r="H17" s="36"/>
      <c r="I17" s="36">
        <f>'8'!J9</f>
        <v>5</v>
      </c>
      <c r="J17" s="36">
        <f>'8'!N9</f>
        <v>5</v>
      </c>
      <c r="K17" s="72">
        <f t="shared" si="0"/>
        <v>16</v>
      </c>
    </row>
    <row r="18" spans="2:11">
      <c r="B18" s="62">
        <f>'1'!B12</f>
        <v>10</v>
      </c>
      <c r="C18" s="61" t="str">
        <f>'1'!C12</f>
        <v>Žáčková Karolina</v>
      </c>
      <c r="D18" s="63">
        <f>'1'!D12</f>
        <v>0</v>
      </c>
      <c r="E18" s="36" t="str">
        <f>'ROZLOSOVÁNÍ_pátek '!E6</f>
        <v>Olomouc U19</v>
      </c>
      <c r="F18" s="36">
        <f>'1'!F12</f>
        <v>5</v>
      </c>
      <c r="G18" s="36"/>
      <c r="H18" s="36">
        <f>'1'!J12</f>
        <v>3</v>
      </c>
      <c r="I18" s="36">
        <f>'1'!N12</f>
        <v>7</v>
      </c>
      <c r="J18" s="36"/>
      <c r="K18" s="72">
        <f t="shared" si="0"/>
        <v>15</v>
      </c>
    </row>
    <row r="19" spans="2:11">
      <c r="B19" s="62">
        <f>'6'!B19</f>
        <v>34</v>
      </c>
      <c r="C19" s="61" t="str">
        <f>'6'!C19</f>
        <v>Kocaniková S.</v>
      </c>
      <c r="D19" s="63">
        <f>'6'!D19</f>
        <v>0</v>
      </c>
      <c r="E19" s="36" t="str">
        <f>'ROZLOSOVÁNÍ_pátek '!G8</f>
        <v>Michalovce U19</v>
      </c>
      <c r="F19" s="36">
        <f>'6'!F19</f>
        <v>3</v>
      </c>
      <c r="G19" s="36">
        <f>'6'!J19</f>
        <v>6</v>
      </c>
      <c r="H19" s="36"/>
      <c r="I19" s="36">
        <f>'6'!N19</f>
        <v>5</v>
      </c>
      <c r="J19" s="36"/>
      <c r="K19" s="72">
        <f t="shared" si="0"/>
        <v>14</v>
      </c>
    </row>
    <row r="20" spans="2:11">
      <c r="B20" s="62">
        <f>'6'!B14</f>
        <v>15</v>
      </c>
      <c r="C20" s="61" t="str">
        <f>'6'!C14</f>
        <v>Barátová J.</v>
      </c>
      <c r="D20" s="63">
        <f>'6'!D14</f>
        <v>0</v>
      </c>
      <c r="E20" s="36" t="str">
        <f>'ROZLOSOVÁNÍ_pátek '!G8</f>
        <v>Michalovce U19</v>
      </c>
      <c r="F20" s="36">
        <f>'6'!F14</f>
        <v>4</v>
      </c>
      <c r="G20" s="36">
        <f>'6'!J14</f>
        <v>8</v>
      </c>
      <c r="H20" s="36"/>
      <c r="I20" s="36">
        <f>'6'!N14</f>
        <v>2</v>
      </c>
      <c r="J20" s="36"/>
      <c r="K20" s="72">
        <f t="shared" si="0"/>
        <v>14</v>
      </c>
    </row>
    <row r="21" spans="2:11">
      <c r="B21" s="62">
        <f>'4'!B10</f>
        <v>3</v>
      </c>
      <c r="C21" s="61" t="str">
        <f>'4'!C10</f>
        <v>Miháčová</v>
      </c>
      <c r="D21" s="63">
        <f>'4'!D10</f>
        <v>0</v>
      </c>
      <c r="E21" s="36" t="str">
        <f>'ROZLOSOVÁNÍ_pátek '!G7</f>
        <v>TJ Sokol Poruba U17</v>
      </c>
      <c r="F21" s="36">
        <f>'4'!F10</f>
        <v>4</v>
      </c>
      <c r="G21" s="36">
        <f>'4'!J10</f>
        <v>5</v>
      </c>
      <c r="H21" s="36"/>
      <c r="I21" s="36">
        <f>'4'!N10</f>
        <v>5</v>
      </c>
      <c r="J21" s="36"/>
      <c r="K21" s="72">
        <f t="shared" si="0"/>
        <v>14</v>
      </c>
    </row>
    <row r="22" spans="2:11">
      <c r="B22" s="62">
        <f>'2'!B19</f>
        <v>27</v>
      </c>
      <c r="C22" s="61" t="str">
        <f>'2'!C19</f>
        <v>Konečná Michaela</v>
      </c>
      <c r="D22" s="63">
        <f>'2'!D19</f>
        <v>0</v>
      </c>
      <c r="E22" s="36" t="str">
        <f>'ROZLOSOVÁNÍ_pátek '!G6</f>
        <v>TJ Sokol Poruba U19</v>
      </c>
      <c r="F22" s="36">
        <f>'2'!F19</f>
        <v>8</v>
      </c>
      <c r="G22" s="36">
        <f>'2'!J19</f>
        <v>4</v>
      </c>
      <c r="H22" s="36"/>
      <c r="I22" s="36"/>
      <c r="J22" s="36">
        <f>'2'!N19</f>
        <v>2</v>
      </c>
      <c r="K22" s="72">
        <f t="shared" si="0"/>
        <v>14</v>
      </c>
    </row>
    <row r="23" spans="2:11">
      <c r="B23" s="62">
        <f>'1'!B11</f>
        <v>9</v>
      </c>
      <c r="C23" s="61" t="str">
        <f>'1'!C11</f>
        <v>Bajerová Monika</v>
      </c>
      <c r="D23" s="63">
        <f>'1'!D11</f>
        <v>0</v>
      </c>
      <c r="E23" s="36" t="str">
        <f>'ROZLOSOVÁNÍ_pátek '!E6</f>
        <v>Olomouc U19</v>
      </c>
      <c r="F23" s="36">
        <f>'1'!F11</f>
        <v>8</v>
      </c>
      <c r="G23" s="36"/>
      <c r="H23" s="36">
        <f>'1'!J11</f>
        <v>4</v>
      </c>
      <c r="I23" s="36">
        <f>'1'!N11</f>
        <v>1</v>
      </c>
      <c r="J23" s="36"/>
      <c r="K23" s="72">
        <f t="shared" si="0"/>
        <v>13</v>
      </c>
    </row>
    <row r="24" spans="2:11">
      <c r="B24" s="62">
        <f>'6'!B18</f>
        <v>24</v>
      </c>
      <c r="C24" s="61" t="str">
        <f>'6'!C18</f>
        <v>Štefaniková B.</v>
      </c>
      <c r="D24" s="63">
        <f>'6'!D18</f>
        <v>0</v>
      </c>
      <c r="E24" s="36" t="str">
        <f>'ROZLOSOVÁNÍ_pátek '!G8</f>
        <v>Michalovce U19</v>
      </c>
      <c r="F24" s="36">
        <f>'6'!F18</f>
        <v>3</v>
      </c>
      <c r="G24" s="36">
        <f>'6'!J18</f>
        <v>4</v>
      </c>
      <c r="H24" s="36"/>
      <c r="I24" s="36">
        <f>'6'!N18</f>
        <v>6</v>
      </c>
      <c r="J24" s="36"/>
      <c r="K24" s="72">
        <f t="shared" si="0"/>
        <v>13</v>
      </c>
    </row>
    <row r="25" spans="2:11">
      <c r="B25" s="62">
        <f>'6'!B9</f>
        <v>3</v>
      </c>
      <c r="C25" s="61" t="str">
        <f>'6'!C9</f>
        <v>Lešková D.</v>
      </c>
      <c r="D25" s="63">
        <f>'6'!D9</f>
        <v>0</v>
      </c>
      <c r="E25" s="36" t="str">
        <f>'ROZLOSOVÁNÍ_pátek '!G8</f>
        <v>Michalovce U19</v>
      </c>
      <c r="F25" s="36">
        <f>'6'!F9</f>
        <v>1</v>
      </c>
      <c r="G25" s="36">
        <f>'6'!J9</f>
        <v>7</v>
      </c>
      <c r="H25" s="36"/>
      <c r="I25" s="36">
        <f>'6'!N9</f>
        <v>5</v>
      </c>
      <c r="J25" s="36"/>
      <c r="K25" s="72">
        <f t="shared" si="0"/>
        <v>13</v>
      </c>
    </row>
    <row r="26" spans="2:11">
      <c r="B26" s="62">
        <f>'6'!B17</f>
        <v>20</v>
      </c>
      <c r="C26" s="61" t="str">
        <f>'6'!C17</f>
        <v>Selecká Z.</v>
      </c>
      <c r="D26" s="63">
        <f>'6'!D17</f>
        <v>0</v>
      </c>
      <c r="E26" s="36" t="str">
        <f>'ROZLOSOVÁNÍ_pátek '!G8</f>
        <v>Michalovce U19</v>
      </c>
      <c r="F26" s="36">
        <f>'6'!F17</f>
        <v>6</v>
      </c>
      <c r="G26" s="36">
        <f>'6'!J17</f>
        <v>2</v>
      </c>
      <c r="H26" s="36"/>
      <c r="I26" s="36">
        <f>'6'!N17</f>
        <v>4</v>
      </c>
      <c r="J26" s="36"/>
      <c r="K26" s="72">
        <f t="shared" si="0"/>
        <v>12</v>
      </c>
    </row>
    <row r="27" spans="2:11">
      <c r="B27" s="62">
        <f>'6'!B12</f>
        <v>8</v>
      </c>
      <c r="C27" s="61" t="str">
        <f>'6'!C12</f>
        <v>Solárová F.</v>
      </c>
      <c r="D27" s="63">
        <f>'6'!D12</f>
        <v>0</v>
      </c>
      <c r="E27" s="36" t="str">
        <f>'ROZLOSOVÁNÍ_pátek '!G8</f>
        <v>Michalovce U19</v>
      </c>
      <c r="F27" s="36">
        <f>'6'!F12</f>
        <v>2</v>
      </c>
      <c r="G27" s="36">
        <f>'6'!J12</f>
        <v>6</v>
      </c>
      <c r="H27" s="36"/>
      <c r="I27" s="36">
        <f>'6'!N12</f>
        <v>4</v>
      </c>
      <c r="J27" s="36"/>
      <c r="K27" s="72">
        <f t="shared" si="0"/>
        <v>12</v>
      </c>
    </row>
    <row r="28" spans="2:11">
      <c r="B28" s="62">
        <f>'7'!B10</f>
        <v>13</v>
      </c>
      <c r="C28" s="61" t="str">
        <f>'7'!C10</f>
        <v>Horňáková Alžběta</v>
      </c>
      <c r="D28" s="63">
        <f>'7'!D10</f>
        <v>0</v>
      </c>
      <c r="E28" s="36" t="str">
        <f>'ROZLOSOVÁNÍ_pátek '!E9</f>
        <v>Bytča U17</v>
      </c>
      <c r="F28" s="36">
        <f>'7'!F10</f>
        <v>3</v>
      </c>
      <c r="G28" s="36">
        <f>'7'!J10</f>
        <v>3</v>
      </c>
      <c r="H28" s="36">
        <f>'7'!N10</f>
        <v>6</v>
      </c>
      <c r="I28" s="36"/>
      <c r="J28" s="36"/>
      <c r="K28" s="72">
        <f t="shared" si="0"/>
        <v>12</v>
      </c>
    </row>
    <row r="29" spans="2:11">
      <c r="B29" s="62">
        <f>'7'!B11</f>
        <v>14</v>
      </c>
      <c r="C29" s="61" t="str">
        <f>'7'!C11</f>
        <v>Holíncová Laura</v>
      </c>
      <c r="D29" s="63">
        <f>'7'!D11</f>
        <v>0</v>
      </c>
      <c r="E29" s="36" t="str">
        <f>'ROZLOSOVÁNÍ_pátek '!E9</f>
        <v>Bytča U17</v>
      </c>
      <c r="F29" s="36">
        <f>'7'!F11</f>
        <v>4</v>
      </c>
      <c r="G29" s="36">
        <f>'7'!J11</f>
        <v>1</v>
      </c>
      <c r="H29" s="36">
        <f>'7'!N11</f>
        <v>7</v>
      </c>
      <c r="I29" s="36"/>
      <c r="J29" s="36"/>
      <c r="K29" s="72">
        <f t="shared" si="0"/>
        <v>12</v>
      </c>
    </row>
    <row r="30" spans="2:11">
      <c r="B30" s="62">
        <f>'4'!B12</f>
        <v>5</v>
      </c>
      <c r="C30" s="61" t="str">
        <f>'4'!C12</f>
        <v>Dluhošová</v>
      </c>
      <c r="D30" s="63">
        <f>'4'!D12</f>
        <v>0</v>
      </c>
      <c r="E30" s="36" t="str">
        <f>'ROZLOSOVÁNÍ_pátek '!G7</f>
        <v>TJ Sokol Poruba U17</v>
      </c>
      <c r="F30" s="36">
        <f>'4'!F12</f>
        <v>6</v>
      </c>
      <c r="G30" s="36">
        <f>'4'!J12</f>
        <v>4</v>
      </c>
      <c r="H30" s="36"/>
      <c r="I30" s="36">
        <f>'4'!N12</f>
        <v>1</v>
      </c>
      <c r="J30" s="36"/>
      <c r="K30" s="72">
        <f t="shared" si="0"/>
        <v>11</v>
      </c>
    </row>
    <row r="31" spans="2:11">
      <c r="B31" s="62">
        <f>'5'!B14</f>
        <v>26</v>
      </c>
      <c r="C31" s="61" t="str">
        <f>'5'!C14</f>
        <v>Hanulíková Tatiana</v>
      </c>
      <c r="D31" s="63">
        <f>'1'!D77</f>
        <v>0</v>
      </c>
      <c r="E31" s="36" t="str">
        <f>'ROZLOSOVÁNÍ_pátek '!E8</f>
        <v>Bytča U19</v>
      </c>
      <c r="F31" s="36">
        <f>'5'!F14</f>
        <v>4</v>
      </c>
      <c r="G31" s="36"/>
      <c r="H31" s="36">
        <f>'5'!J14</f>
        <v>2</v>
      </c>
      <c r="I31" s="36"/>
      <c r="J31" s="36">
        <f>'5'!N14</f>
        <v>5</v>
      </c>
      <c r="K31" s="72">
        <f t="shared" si="0"/>
        <v>11</v>
      </c>
    </row>
    <row r="32" spans="2:11">
      <c r="B32" s="62">
        <f>'1'!B10</f>
        <v>6</v>
      </c>
      <c r="C32" s="61" t="str">
        <f>'1'!C10</f>
        <v>Řezníčková Diana</v>
      </c>
      <c r="D32" s="63">
        <f>'1'!D10</f>
        <v>0</v>
      </c>
      <c r="E32" s="36" t="str">
        <f>'ROZLOSOVÁNÍ_pátek '!E6</f>
        <v>Olomouc U19</v>
      </c>
      <c r="F32" s="36">
        <f>'1'!F10</f>
        <v>4</v>
      </c>
      <c r="G32" s="36"/>
      <c r="H32" s="36">
        <f>'1'!J10</f>
        <v>4</v>
      </c>
      <c r="I32" s="36">
        <f>'1'!N10</f>
        <v>2</v>
      </c>
      <c r="J32" s="36"/>
      <c r="K32" s="72">
        <f t="shared" si="0"/>
        <v>10</v>
      </c>
    </row>
    <row r="33" spans="2:11">
      <c r="B33" s="62">
        <f>'7'!B13</f>
        <v>21</v>
      </c>
      <c r="C33" s="61" t="str">
        <f>'7'!C13</f>
        <v>Leštinová Lucia</v>
      </c>
      <c r="D33" s="63">
        <f>'7'!D13</f>
        <v>0</v>
      </c>
      <c r="E33" s="36" t="str">
        <f>'ROZLOSOVÁNÍ_pátek '!E9</f>
        <v>Bytča U17</v>
      </c>
      <c r="F33" s="36">
        <f>'7'!F13</f>
        <v>3</v>
      </c>
      <c r="G33" s="36">
        <f>'7'!J13</f>
        <v>4</v>
      </c>
      <c r="H33" s="36">
        <f>'7'!N13</f>
        <v>3</v>
      </c>
      <c r="I33" s="36"/>
      <c r="J33" s="36"/>
      <c r="K33" s="72">
        <f t="shared" si="0"/>
        <v>10</v>
      </c>
    </row>
    <row r="34" spans="2:11">
      <c r="B34" s="62">
        <f>'3'!B12</f>
        <v>10</v>
      </c>
      <c r="C34" s="61" t="str">
        <f>'3'!C12</f>
        <v>Větříšková Natálie</v>
      </c>
      <c r="D34" s="63">
        <f>'3'!D12</f>
        <v>0</v>
      </c>
      <c r="E34" s="36" t="str">
        <f>'ROZLOSOVÁNÍ_pátek '!E7</f>
        <v>Veselí U17</v>
      </c>
      <c r="F34" s="36">
        <f>'3'!F12</f>
        <v>3</v>
      </c>
      <c r="G34" s="36"/>
      <c r="H34" s="36">
        <f>'3'!J12</f>
        <v>5</v>
      </c>
      <c r="I34" s="36"/>
      <c r="J34" s="36">
        <f>'3'!N12</f>
        <v>2</v>
      </c>
      <c r="K34" s="72">
        <f t="shared" si="0"/>
        <v>10</v>
      </c>
    </row>
    <row r="35" spans="2:11">
      <c r="B35" s="62">
        <f>'8'!B15</f>
        <v>17</v>
      </c>
      <c r="C35" s="61" t="str">
        <f>'8'!C15</f>
        <v>Pustá M.</v>
      </c>
      <c r="D35" s="63">
        <f>'8'!D15</f>
        <v>0</v>
      </c>
      <c r="E35" s="36" t="str">
        <f>'ROZLOSOVÁNÍ_pátek '!G9</f>
        <v>Michalovce U17</v>
      </c>
      <c r="F35" s="36">
        <f>'8'!F15</f>
        <v>4</v>
      </c>
      <c r="G35" s="36"/>
      <c r="H35" s="36"/>
      <c r="I35" s="36">
        <f>'8'!J15</f>
        <v>3</v>
      </c>
      <c r="J35" s="36">
        <f>'8'!N15</f>
        <v>3</v>
      </c>
      <c r="K35" s="72">
        <f t="shared" ref="K35:K66" si="1">SUM(F35,G35,,H35,I35,J35)</f>
        <v>10</v>
      </c>
    </row>
    <row r="36" spans="2:11">
      <c r="B36" s="69">
        <f>'3'!B13</f>
        <v>11</v>
      </c>
      <c r="C36" s="60" t="str">
        <f>'3'!C13</f>
        <v>Kumešová Alžběta</v>
      </c>
      <c r="D36" s="68">
        <f>'3'!D13</f>
        <v>0</v>
      </c>
      <c r="E36" s="36" t="str">
        <f>'ROZLOSOVÁNÍ_pátek '!E7</f>
        <v>Veselí U17</v>
      </c>
      <c r="F36" s="36">
        <f>'3'!F13</f>
        <v>1</v>
      </c>
      <c r="G36" s="36"/>
      <c r="H36" s="36">
        <f>'3'!J13</f>
        <v>5</v>
      </c>
      <c r="I36" s="36"/>
      <c r="J36" s="36">
        <f>'3'!N13</f>
        <v>4</v>
      </c>
      <c r="K36" s="72">
        <f t="shared" si="1"/>
        <v>10</v>
      </c>
    </row>
    <row r="37" spans="2:11">
      <c r="B37" s="69">
        <f>'8'!B8</f>
        <v>4</v>
      </c>
      <c r="C37" s="60" t="str">
        <f>'8'!C8</f>
        <v>Bačíková K.</v>
      </c>
      <c r="D37" s="68">
        <f>'8'!D8</f>
        <v>0</v>
      </c>
      <c r="E37" s="36" t="str">
        <f>'ROZLOSOVÁNÍ_pátek '!G9</f>
        <v>Michalovce U17</v>
      </c>
      <c r="F37" s="36">
        <f>'8'!F8</f>
        <v>3</v>
      </c>
      <c r="G37" s="36"/>
      <c r="H37" s="36"/>
      <c r="I37" s="36">
        <f>'8'!J8</f>
        <v>3</v>
      </c>
      <c r="J37" s="36">
        <f>'8'!N8</f>
        <v>4</v>
      </c>
      <c r="K37" s="72">
        <f t="shared" si="1"/>
        <v>10</v>
      </c>
    </row>
    <row r="38" spans="2:11">
      <c r="B38" s="69">
        <f>'6'!B15</f>
        <v>18</v>
      </c>
      <c r="C38" s="60" t="str">
        <f>'6'!C15</f>
        <v>Soročinová M.</v>
      </c>
      <c r="D38" s="68">
        <f>'6'!D15</f>
        <v>0</v>
      </c>
      <c r="E38" s="36" t="str">
        <f>'ROZLOSOVÁNÍ_pátek '!G8</f>
        <v>Michalovce U19</v>
      </c>
      <c r="F38" s="36">
        <f>'6'!F15</f>
        <v>3</v>
      </c>
      <c r="G38" s="36">
        <f>'6'!J15</f>
        <v>2</v>
      </c>
      <c r="H38" s="36"/>
      <c r="I38" s="36">
        <f>'6'!N15</f>
        <v>4</v>
      </c>
      <c r="J38" s="36"/>
      <c r="K38" s="72">
        <f t="shared" si="1"/>
        <v>9</v>
      </c>
    </row>
    <row r="39" spans="2:11">
      <c r="B39" s="69">
        <f>'7'!B8</f>
        <v>3</v>
      </c>
      <c r="C39" s="60" t="str">
        <f>C48</f>
        <v>Molliková Nikola</v>
      </c>
      <c r="D39" s="68">
        <f>'7'!D8</f>
        <v>0</v>
      </c>
      <c r="E39" s="36" t="str">
        <f>'ROZLOSOVÁNÍ_pátek '!E9</f>
        <v>Bytča U17</v>
      </c>
      <c r="F39" s="36">
        <f>'7'!F8</f>
        <v>4</v>
      </c>
      <c r="G39" s="36">
        <f>'7'!J8</f>
        <v>2</v>
      </c>
      <c r="H39" s="36">
        <f>'7'!N8</f>
        <v>1</v>
      </c>
      <c r="I39" s="36"/>
      <c r="J39" s="36"/>
      <c r="K39" s="72">
        <f t="shared" si="1"/>
        <v>7</v>
      </c>
    </row>
    <row r="40" spans="2:11">
      <c r="B40" s="69">
        <f>'5'!B8</f>
        <v>4</v>
      </c>
      <c r="C40" s="60" t="str">
        <f>'5'!C8</f>
        <v>Bajzová Michaela</v>
      </c>
      <c r="D40" s="68">
        <f>'1'!D71</f>
        <v>0</v>
      </c>
      <c r="E40" s="36" t="str">
        <f>'ROZLOSOVÁNÍ_pátek '!E8</f>
        <v>Bytča U19</v>
      </c>
      <c r="F40" s="36">
        <f>'5'!F8</f>
        <v>3</v>
      </c>
      <c r="G40" s="36"/>
      <c r="H40" s="36">
        <f>'5'!J8</f>
        <v>0</v>
      </c>
      <c r="I40" s="36"/>
      <c r="J40" s="36">
        <f>'5'!N8</f>
        <v>4</v>
      </c>
      <c r="K40" s="72">
        <f t="shared" si="1"/>
        <v>7</v>
      </c>
    </row>
    <row r="41" spans="2:11">
      <c r="B41" s="69">
        <f>'2'!B14</f>
        <v>15</v>
      </c>
      <c r="C41" s="60" t="str">
        <f>'2'!C14</f>
        <v>Korduliaková Ema</v>
      </c>
      <c r="D41" s="68">
        <f>'2'!D14</f>
        <v>0</v>
      </c>
      <c r="E41" s="36" t="str">
        <f>'ROZLOSOVÁNÍ_pátek '!G6</f>
        <v>TJ Sokol Poruba U19</v>
      </c>
      <c r="F41" s="36">
        <f>'2'!F14</f>
        <v>3</v>
      </c>
      <c r="G41" s="36">
        <f>'2'!J14</f>
        <v>0</v>
      </c>
      <c r="H41" s="36"/>
      <c r="I41" s="36"/>
      <c r="J41" s="36">
        <f>'2'!N14</f>
        <v>4</v>
      </c>
      <c r="K41" s="72">
        <f t="shared" si="1"/>
        <v>7</v>
      </c>
    </row>
    <row r="42" spans="2:11">
      <c r="B42" s="69">
        <f>'1'!B15</f>
        <v>14</v>
      </c>
      <c r="C42" s="60" t="str">
        <f>'1'!C15</f>
        <v>Klevetová Markéta</v>
      </c>
      <c r="D42" s="68">
        <f>'1'!D15</f>
        <v>0</v>
      </c>
      <c r="E42" s="36" t="str">
        <f>'ROZLOSOVÁNÍ_pátek '!E6</f>
        <v>Olomouc U19</v>
      </c>
      <c r="F42" s="36">
        <f>'1'!F15</f>
        <v>1</v>
      </c>
      <c r="G42" s="36"/>
      <c r="H42" s="36">
        <f>'1'!J15</f>
        <v>4</v>
      </c>
      <c r="I42" s="36">
        <f>'1'!N15</f>
        <v>1</v>
      </c>
      <c r="J42" s="36"/>
      <c r="K42" s="72">
        <f t="shared" si="1"/>
        <v>6</v>
      </c>
    </row>
    <row r="43" spans="2:11">
      <c r="B43" s="69">
        <f>'6'!B8</f>
        <v>2</v>
      </c>
      <c r="C43" s="60" t="str">
        <f>'6'!C8</f>
        <v>Diliková Kristina</v>
      </c>
      <c r="D43" s="68">
        <f>'6'!D8</f>
        <v>0</v>
      </c>
      <c r="E43" s="36" t="str">
        <f>'ROZLOSOVÁNÍ_pátek '!G8</f>
        <v>Michalovce U19</v>
      </c>
      <c r="F43" s="36">
        <f>'6'!F8</f>
        <v>1</v>
      </c>
      <c r="G43" s="36">
        <f>'6'!J8</f>
        <v>3</v>
      </c>
      <c r="H43" s="36"/>
      <c r="I43" s="36">
        <f>'6'!N8</f>
        <v>2</v>
      </c>
      <c r="J43" s="36"/>
      <c r="K43" s="72">
        <f t="shared" si="1"/>
        <v>6</v>
      </c>
    </row>
    <row r="44" spans="2:11">
      <c r="B44" s="69">
        <f>'3'!B9</f>
        <v>7</v>
      </c>
      <c r="C44" s="60" t="str">
        <f>'3'!C9</f>
        <v>Palčíková Natálie</v>
      </c>
      <c r="D44" s="68">
        <f>'3'!D9</f>
        <v>0</v>
      </c>
      <c r="E44" s="36" t="str">
        <f>'ROZLOSOVÁNÍ_pátek '!E7</f>
        <v>Veselí U17</v>
      </c>
      <c r="F44" s="36">
        <f>'3'!F9</f>
        <v>2</v>
      </c>
      <c r="G44" s="36"/>
      <c r="H44" s="36">
        <f>'3'!J9</f>
        <v>3</v>
      </c>
      <c r="I44" s="36"/>
      <c r="J44" s="36">
        <f>'3'!N9</f>
        <v>1</v>
      </c>
      <c r="K44" s="72">
        <f t="shared" si="1"/>
        <v>6</v>
      </c>
    </row>
    <row r="45" spans="2:11">
      <c r="B45" s="69">
        <f>'8'!B16</f>
        <v>18</v>
      </c>
      <c r="C45" s="60" t="str">
        <f>'8'!C16</f>
        <v>Štefanová M.</v>
      </c>
      <c r="D45" s="68">
        <f>'8'!D16</f>
        <v>0</v>
      </c>
      <c r="E45" s="36" t="str">
        <f>'ROZLOSOVÁNÍ_pátek '!G9</f>
        <v>Michalovce U17</v>
      </c>
      <c r="F45" s="36">
        <f>'8'!F16</f>
        <v>2</v>
      </c>
      <c r="G45" s="36"/>
      <c r="H45" s="36"/>
      <c r="I45" s="36">
        <f>'8'!J16</f>
        <v>1</v>
      </c>
      <c r="J45" s="36">
        <f>'8'!N16</f>
        <v>3</v>
      </c>
      <c r="K45" s="72">
        <f t="shared" si="1"/>
        <v>6</v>
      </c>
    </row>
    <row r="46" spans="2:11">
      <c r="B46" s="69">
        <f>'2'!B8</f>
        <v>11</v>
      </c>
      <c r="C46" s="60" t="str">
        <f>'2'!C8</f>
        <v>Dohnalová Julie</v>
      </c>
      <c r="D46" s="68">
        <f>'2'!D8</f>
        <v>0</v>
      </c>
      <c r="E46" s="36" t="str">
        <f>'ROZLOSOVÁNÍ_pátek '!G6</f>
        <v>TJ Sokol Poruba U19</v>
      </c>
      <c r="F46" s="36">
        <f>'2'!F8</f>
        <v>5</v>
      </c>
      <c r="G46" s="36">
        <f>'2'!J8</f>
        <v>0</v>
      </c>
      <c r="H46" s="36"/>
      <c r="I46" s="36"/>
      <c r="J46" s="36">
        <f>'2'!N8</f>
        <v>1</v>
      </c>
      <c r="K46" s="72">
        <f t="shared" si="1"/>
        <v>6</v>
      </c>
    </row>
    <row r="47" spans="2:11">
      <c r="B47" s="69">
        <f>'6'!B16</f>
        <v>19</v>
      </c>
      <c r="C47" s="60" t="str">
        <f>'6'!C16</f>
        <v>Ščerbáková S.</v>
      </c>
      <c r="D47" s="68">
        <f>'6'!D16</f>
        <v>0</v>
      </c>
      <c r="E47" s="36" t="str">
        <f>'ROZLOSOVÁNÍ_pátek '!G8</f>
        <v>Michalovce U19</v>
      </c>
      <c r="F47" s="36">
        <f>'6'!F16</f>
        <v>0</v>
      </c>
      <c r="G47" s="36">
        <f>'6'!J16</f>
        <v>3</v>
      </c>
      <c r="H47" s="36"/>
      <c r="I47" s="36">
        <f>'6'!N16</f>
        <v>2</v>
      </c>
      <c r="J47" s="36"/>
      <c r="K47" s="72">
        <f t="shared" si="1"/>
        <v>5</v>
      </c>
    </row>
    <row r="48" spans="2:11">
      <c r="B48" s="69">
        <f>'7'!B15</f>
        <v>27</v>
      </c>
      <c r="C48" s="60" t="str">
        <f>'7'!C15</f>
        <v>Molliková Nikola</v>
      </c>
      <c r="D48" s="68">
        <f>'7'!D15</f>
        <v>0</v>
      </c>
      <c r="E48" s="36" t="str">
        <f>'ROZLOSOVÁNÍ_pátek '!E9</f>
        <v>Bytča U17</v>
      </c>
      <c r="F48" s="36">
        <f>'7'!F15</f>
        <v>1</v>
      </c>
      <c r="G48" s="36">
        <f>'7'!J15</f>
        <v>3</v>
      </c>
      <c r="H48" s="36">
        <f>'7'!N15</f>
        <v>1</v>
      </c>
      <c r="I48" s="36"/>
      <c r="J48" s="36"/>
      <c r="K48" s="72">
        <f t="shared" si="1"/>
        <v>5</v>
      </c>
    </row>
    <row r="49" spans="2:11">
      <c r="B49" s="69">
        <f>'7'!B12</f>
        <v>20</v>
      </c>
      <c r="C49" s="60" t="str">
        <f>'7'!C12</f>
        <v>Adamčíková Sára</v>
      </c>
      <c r="D49" s="68">
        <f>'7'!D12</f>
        <v>0</v>
      </c>
      <c r="E49" s="36" t="str">
        <f>'ROZLOSOVÁNÍ_pátek '!E9</f>
        <v>Bytča U17</v>
      </c>
      <c r="F49" s="36">
        <f>'7'!F12</f>
        <v>1</v>
      </c>
      <c r="G49" s="36">
        <f>'7'!J12</f>
        <v>2</v>
      </c>
      <c r="H49" s="36">
        <f>'7'!N12</f>
        <v>2</v>
      </c>
      <c r="I49" s="36"/>
      <c r="J49" s="36"/>
      <c r="K49" s="72">
        <f t="shared" si="1"/>
        <v>5</v>
      </c>
    </row>
    <row r="50" spans="2:11">
      <c r="B50" s="69">
        <f>'8'!B12</f>
        <v>9</v>
      </c>
      <c r="C50" s="60" t="str">
        <f>'8'!C12</f>
        <v>Urbanová M.</v>
      </c>
      <c r="D50" s="68">
        <f>'8'!D12</f>
        <v>0</v>
      </c>
      <c r="E50" s="36" t="str">
        <f>'ROZLOSOVÁNÍ_pátek '!G9</f>
        <v>Michalovce U17</v>
      </c>
      <c r="F50" s="36">
        <f>'8'!F12</f>
        <v>4</v>
      </c>
      <c r="G50" s="36"/>
      <c r="H50" s="36"/>
      <c r="I50" s="36">
        <f>'8'!J12</f>
        <v>0</v>
      </c>
      <c r="J50" s="36">
        <f>'8'!N12</f>
        <v>1</v>
      </c>
      <c r="K50" s="72">
        <f t="shared" si="1"/>
        <v>5</v>
      </c>
    </row>
    <row r="51" spans="2:11">
      <c r="B51" s="69">
        <f>'5'!B15</f>
        <v>29</v>
      </c>
      <c r="C51" s="60" t="str">
        <f>'5'!C15</f>
        <v>Pistovčáková Marika</v>
      </c>
      <c r="D51" s="68">
        <f>'1'!D78</f>
        <v>0</v>
      </c>
      <c r="E51" s="36" t="str">
        <f>'ROZLOSOVÁNÍ_pátek '!E8</f>
        <v>Bytča U19</v>
      </c>
      <c r="F51" s="36">
        <f>'5'!F15</f>
        <v>1</v>
      </c>
      <c r="G51" s="36"/>
      <c r="H51" s="36">
        <f>'5'!J15</f>
        <v>2</v>
      </c>
      <c r="I51" s="36"/>
      <c r="J51" s="36">
        <f>'5'!N15</f>
        <v>2</v>
      </c>
      <c r="K51" s="72">
        <f t="shared" si="1"/>
        <v>5</v>
      </c>
    </row>
    <row r="52" spans="2:11">
      <c r="B52" s="69">
        <f>'5'!B11</f>
        <v>15</v>
      </c>
      <c r="C52" s="60" t="str">
        <f>'5'!C11</f>
        <v>Čillíková Erika</v>
      </c>
      <c r="D52" s="68">
        <f>'1'!D74</f>
        <v>0</v>
      </c>
      <c r="E52" s="36" t="str">
        <f>'ROZLOSOVÁNÍ_pátek '!E8</f>
        <v>Bytča U19</v>
      </c>
      <c r="F52" s="36">
        <f>'5'!F11</f>
        <v>2</v>
      </c>
      <c r="G52" s="36"/>
      <c r="H52" s="36">
        <f>'5'!J11</f>
        <v>2</v>
      </c>
      <c r="I52" s="36"/>
      <c r="J52" s="36">
        <f>'5'!N11</f>
        <v>0</v>
      </c>
      <c r="K52" s="72">
        <f t="shared" si="1"/>
        <v>4</v>
      </c>
    </row>
    <row r="53" spans="2:11">
      <c r="B53" s="69">
        <f>'1'!B9</f>
        <v>2</v>
      </c>
      <c r="C53" s="60" t="str">
        <f>'1'!C9</f>
        <v>Chlandová Michaela</v>
      </c>
      <c r="D53" s="68">
        <f>'1'!D9</f>
        <v>0</v>
      </c>
      <c r="E53" s="36" t="str">
        <f>'ROZLOSOVÁNÍ_pátek '!E6</f>
        <v>Olomouc U19</v>
      </c>
      <c r="F53" s="36">
        <f>'1'!F9</f>
        <v>0</v>
      </c>
      <c r="G53" s="36"/>
      <c r="H53" s="36">
        <f>'1'!J9</f>
        <v>1</v>
      </c>
      <c r="I53" s="36">
        <f>'1'!N9</f>
        <v>3</v>
      </c>
      <c r="J53" s="36"/>
      <c r="K53" s="72">
        <f t="shared" si="1"/>
        <v>4</v>
      </c>
    </row>
    <row r="54" spans="2:11">
      <c r="B54" s="69">
        <f>'4'!B11</f>
        <v>4</v>
      </c>
      <c r="C54" s="60" t="str">
        <f>'4'!C11</f>
        <v>Kortusová</v>
      </c>
      <c r="D54" s="68">
        <f>'4'!D11</f>
        <v>0</v>
      </c>
      <c r="E54" s="36" t="str">
        <f>'ROZLOSOVÁNÍ_pátek '!G7</f>
        <v>TJ Sokol Poruba U17</v>
      </c>
      <c r="F54" s="36">
        <f>'4'!F11</f>
        <v>1</v>
      </c>
      <c r="G54" s="36">
        <f>'4'!J11</f>
        <v>2</v>
      </c>
      <c r="H54" s="36"/>
      <c r="I54" s="36">
        <f>'4'!N11</f>
        <v>1</v>
      </c>
      <c r="J54" s="36"/>
      <c r="K54" s="72">
        <f t="shared" si="1"/>
        <v>4</v>
      </c>
    </row>
    <row r="55" spans="2:11">
      <c r="B55" s="69">
        <f>'2'!B11</f>
        <v>7</v>
      </c>
      <c r="C55" s="60" t="str">
        <f>'2'!C11</f>
        <v>Pučová Veronika</v>
      </c>
      <c r="D55" s="68">
        <f>'2'!D11</f>
        <v>0</v>
      </c>
      <c r="E55" s="36" t="str">
        <f>'ROZLOSOVÁNÍ_pátek '!G6</f>
        <v>TJ Sokol Poruba U19</v>
      </c>
      <c r="F55" s="36">
        <f>'2'!F11</f>
        <v>2</v>
      </c>
      <c r="G55" s="36">
        <f>'2'!J11</f>
        <v>0</v>
      </c>
      <c r="H55" s="36"/>
      <c r="I55" s="36"/>
      <c r="J55" s="36">
        <f>'2'!N11</f>
        <v>2</v>
      </c>
      <c r="K55" s="72">
        <f t="shared" si="1"/>
        <v>4</v>
      </c>
    </row>
    <row r="56" spans="2:11">
      <c r="B56" s="69">
        <f>'2'!B10</f>
        <v>5</v>
      </c>
      <c r="C56" s="60" t="str">
        <f>'2'!C10</f>
        <v>Vavříková Radka</v>
      </c>
      <c r="D56" s="68">
        <f>'2'!D10</f>
        <v>0</v>
      </c>
      <c r="E56" s="36" t="str">
        <f>'ROZLOSOVÁNÍ_pátek '!G6</f>
        <v>TJ Sokol Poruba U19</v>
      </c>
      <c r="F56" s="36">
        <f>'2'!F10</f>
        <v>0</v>
      </c>
      <c r="G56" s="36">
        <f>'2'!J10</f>
        <v>2</v>
      </c>
      <c r="H56" s="36"/>
      <c r="I56" s="36"/>
      <c r="J56" s="36">
        <f>'2'!N10</f>
        <v>2</v>
      </c>
      <c r="K56" s="72">
        <f t="shared" si="1"/>
        <v>4</v>
      </c>
    </row>
    <row r="57" spans="2:11">
      <c r="B57" s="69">
        <f>'7'!B9</f>
        <v>8</v>
      </c>
      <c r="C57" s="60" t="str">
        <f>'7'!C9</f>
        <v>Valůchová Terézia</v>
      </c>
      <c r="D57" s="68">
        <f>'7'!D9</f>
        <v>0</v>
      </c>
      <c r="E57" s="36" t="str">
        <f>'ROZLOSOVÁNÍ_pátek '!E9</f>
        <v>Bytča U17</v>
      </c>
      <c r="F57" s="36">
        <f>'7'!F9</f>
        <v>1</v>
      </c>
      <c r="G57" s="36">
        <f>'7'!J9</f>
        <v>2</v>
      </c>
      <c r="H57" s="36">
        <f>'7'!N9</f>
        <v>0</v>
      </c>
      <c r="I57" s="36"/>
      <c r="J57" s="36"/>
      <c r="K57" s="72">
        <f t="shared" si="1"/>
        <v>3</v>
      </c>
    </row>
    <row r="58" spans="2:11">
      <c r="B58" s="69">
        <f>'1'!B13</f>
        <v>11</v>
      </c>
      <c r="C58" s="60" t="str">
        <f>'1'!C13</f>
        <v>Králová Kateřina</v>
      </c>
      <c r="D58" s="68">
        <f>'1'!D13</f>
        <v>0</v>
      </c>
      <c r="E58" s="36" t="str">
        <f>'ROZLOSOVÁNÍ_pátek '!E6</f>
        <v>Olomouc U19</v>
      </c>
      <c r="F58" s="36">
        <f>'1'!F13</f>
        <v>1</v>
      </c>
      <c r="G58" s="36"/>
      <c r="H58" s="36">
        <f>'1'!J13</f>
        <v>1</v>
      </c>
      <c r="I58" s="36">
        <f>'1'!N13</f>
        <v>1</v>
      </c>
      <c r="J58" s="36"/>
      <c r="K58" s="72">
        <f t="shared" si="1"/>
        <v>3</v>
      </c>
    </row>
    <row r="59" spans="2:11">
      <c r="B59" s="69">
        <f>'6'!B10</f>
        <v>5</v>
      </c>
      <c r="C59" s="60" t="str">
        <f>'6'!C10</f>
        <v>Ondová B</v>
      </c>
      <c r="D59" s="68">
        <f>'6'!D10</f>
        <v>0</v>
      </c>
      <c r="E59" s="36" t="str">
        <f>'ROZLOSOVÁNÍ_pátek '!G8</f>
        <v>Michalovce U19</v>
      </c>
      <c r="F59" s="36">
        <f>'6'!F10</f>
        <v>2</v>
      </c>
      <c r="G59" s="36">
        <f>'6'!J10</f>
        <v>0</v>
      </c>
      <c r="H59" s="36"/>
      <c r="I59" s="36">
        <f>'6'!N10</f>
        <v>1</v>
      </c>
      <c r="J59" s="36"/>
      <c r="K59" s="72">
        <f t="shared" si="1"/>
        <v>3</v>
      </c>
    </row>
    <row r="60" spans="2:11">
      <c r="B60" s="69">
        <f>'3'!B16</f>
        <v>29</v>
      </c>
      <c r="C60" s="60" t="str">
        <f>'3'!C16</f>
        <v>Vajdíková Valérie</v>
      </c>
      <c r="D60" s="68">
        <f>'3'!D16</f>
        <v>0</v>
      </c>
      <c r="E60" s="36" t="str">
        <f>'ROZLOSOVÁNÍ_pátek '!E7</f>
        <v>Veselí U17</v>
      </c>
      <c r="F60" s="36">
        <f>'3'!F16</f>
        <v>0</v>
      </c>
      <c r="G60" s="36"/>
      <c r="H60" s="36">
        <f>'3'!J16</f>
        <v>0</v>
      </c>
      <c r="I60" s="36"/>
      <c r="J60" s="36">
        <f>'3'!N16</f>
        <v>3</v>
      </c>
      <c r="K60" s="72">
        <f t="shared" si="1"/>
        <v>3</v>
      </c>
    </row>
    <row r="61" spans="2:11">
      <c r="B61" s="69">
        <f>'4'!B13</f>
        <v>6</v>
      </c>
      <c r="C61" s="60" t="str">
        <f>'4'!C13</f>
        <v>Dejová Adéla</v>
      </c>
      <c r="D61" s="68">
        <f>'4'!D13</f>
        <v>0</v>
      </c>
      <c r="E61" s="36" t="str">
        <f>'ROZLOSOVÁNÍ_pátek '!G7</f>
        <v>TJ Sokol Poruba U17</v>
      </c>
      <c r="F61" s="36">
        <f>'4'!F13</f>
        <v>1</v>
      </c>
      <c r="G61" s="36">
        <f>'4'!J13</f>
        <v>0</v>
      </c>
      <c r="H61" s="36"/>
      <c r="I61" s="36">
        <f>'4'!N13</f>
        <v>1</v>
      </c>
      <c r="J61" s="36"/>
      <c r="K61" s="72">
        <f t="shared" si="1"/>
        <v>2</v>
      </c>
    </row>
    <row r="62" spans="2:11">
      <c r="B62" s="69">
        <f>'8'!B10</f>
        <v>7</v>
      </c>
      <c r="C62" s="60" t="str">
        <f>'8'!C10</f>
        <v>Valkovičová S.</v>
      </c>
      <c r="D62" s="68">
        <f>'8'!D10</f>
        <v>0</v>
      </c>
      <c r="E62" s="36" t="str">
        <f>'ROZLOSOVÁNÍ_pátek '!G9</f>
        <v>Michalovce U17</v>
      </c>
      <c r="F62" s="36">
        <f>'8'!F10</f>
        <v>1</v>
      </c>
      <c r="G62" s="36"/>
      <c r="H62" s="36"/>
      <c r="I62" s="36">
        <f>'8'!J10</f>
        <v>1</v>
      </c>
      <c r="J62" s="36">
        <f>'8'!N10</f>
        <v>0</v>
      </c>
      <c r="K62" s="72">
        <f t="shared" si="1"/>
        <v>2</v>
      </c>
    </row>
    <row r="63" spans="2:11">
      <c r="B63" s="69">
        <f>'1'!B16</f>
        <v>15</v>
      </c>
      <c r="C63" s="60" t="str">
        <f>'1'!C16</f>
        <v>Vaňková Barbora</v>
      </c>
      <c r="D63" s="68">
        <f>'1'!D16</f>
        <v>0</v>
      </c>
      <c r="E63" s="36" t="str">
        <f>'ROZLOSOVÁNÍ_pátek '!E6</f>
        <v>Olomouc U19</v>
      </c>
      <c r="F63" s="36">
        <f>'1'!F16</f>
        <v>0</v>
      </c>
      <c r="G63" s="36"/>
      <c r="H63" s="36">
        <f>'1'!J16</f>
        <v>1</v>
      </c>
      <c r="I63" s="36">
        <f>'1'!N16</f>
        <v>1</v>
      </c>
      <c r="J63" s="36"/>
      <c r="K63" s="72">
        <f t="shared" si="1"/>
        <v>2</v>
      </c>
    </row>
    <row r="64" spans="2:11">
      <c r="B64" s="69">
        <f>'6'!B11</f>
        <v>7</v>
      </c>
      <c r="C64" s="60" t="str">
        <f>'6'!C11</f>
        <v>Chorovská S.</v>
      </c>
      <c r="D64" s="68">
        <f>'6'!D11</f>
        <v>0</v>
      </c>
      <c r="E64" s="36" t="str">
        <f>'ROZLOSOVÁNÍ_pátek '!G8</f>
        <v>Michalovce U19</v>
      </c>
      <c r="F64" s="36">
        <f>'6'!F11</f>
        <v>0</v>
      </c>
      <c r="G64" s="36">
        <f>'6'!J11</f>
        <v>0</v>
      </c>
      <c r="H64" s="36"/>
      <c r="I64" s="36">
        <f>'6'!N11</f>
        <v>2</v>
      </c>
      <c r="J64" s="36"/>
      <c r="K64" s="72">
        <f t="shared" si="1"/>
        <v>2</v>
      </c>
    </row>
    <row r="65" spans="2:11">
      <c r="B65" s="69">
        <f>'2'!B12</f>
        <v>9</v>
      </c>
      <c r="C65" s="60" t="str">
        <f>'2'!C12</f>
        <v>Válová Dominika</v>
      </c>
      <c r="D65" s="68">
        <f>'2'!D12</f>
        <v>0</v>
      </c>
      <c r="E65" s="36" t="str">
        <f>'ROZLOSOVÁNÍ_pátek '!G6</f>
        <v>TJ Sokol Poruba U19</v>
      </c>
      <c r="F65" s="36">
        <f>'2'!F12</f>
        <v>0</v>
      </c>
      <c r="G65" s="36">
        <f>'2'!J12</f>
        <v>2</v>
      </c>
      <c r="H65" s="36"/>
      <c r="I65" s="36"/>
      <c r="J65" s="36">
        <f>'2'!N12</f>
        <v>0</v>
      </c>
      <c r="K65" s="72">
        <f t="shared" si="1"/>
        <v>2</v>
      </c>
    </row>
    <row r="66" spans="2:11">
      <c r="B66" s="69">
        <f>'4'!B16</f>
        <v>21</v>
      </c>
      <c r="C66" s="60" t="str">
        <f>'4'!C16</f>
        <v>Misková</v>
      </c>
      <c r="D66" s="68">
        <f>'4'!D16</f>
        <v>0</v>
      </c>
      <c r="E66" s="36" t="str">
        <f>'ROZLOSOVÁNÍ_pátek '!G7</f>
        <v>TJ Sokol Poruba U17</v>
      </c>
      <c r="F66" s="36">
        <f>'4'!F16</f>
        <v>0</v>
      </c>
      <c r="G66" s="36">
        <f>'4'!J16</f>
        <v>1</v>
      </c>
      <c r="H66" s="36"/>
      <c r="I66" s="36">
        <f>'4'!N16</f>
        <v>1</v>
      </c>
      <c r="J66" s="36"/>
      <c r="K66" s="72">
        <f t="shared" si="1"/>
        <v>2</v>
      </c>
    </row>
    <row r="67" spans="2:11">
      <c r="B67" s="69">
        <f>'4'!B17</f>
        <v>24</v>
      </c>
      <c r="C67" s="60" t="str">
        <f>'4'!C17</f>
        <v>Weisová</v>
      </c>
      <c r="D67" s="68">
        <f>'4'!D17</f>
        <v>0</v>
      </c>
      <c r="E67" s="36" t="str">
        <f>'ROZLOSOVÁNÍ_pátek '!G7</f>
        <v>TJ Sokol Poruba U17</v>
      </c>
      <c r="F67" s="36">
        <f>'4'!F17</f>
        <v>0</v>
      </c>
      <c r="G67" s="36">
        <f>'4'!J17</f>
        <v>1</v>
      </c>
      <c r="H67" s="36"/>
      <c r="I67" s="36">
        <f>'4'!N17</f>
        <v>1</v>
      </c>
      <c r="J67" s="36"/>
      <c r="K67" s="72">
        <f t="shared" ref="K67:K98" si="2">SUM(F67,G67,,H67,I67,J67)</f>
        <v>2</v>
      </c>
    </row>
    <row r="68" spans="2:11">
      <c r="B68" s="69">
        <f>'4'!B20</f>
        <v>32</v>
      </c>
      <c r="C68" s="60" t="str">
        <f>'4'!C20</f>
        <v>Dejová Karolína</v>
      </c>
      <c r="D68" s="68">
        <f>'4'!D20</f>
        <v>0</v>
      </c>
      <c r="E68" s="36" t="str">
        <f>'ROZLOSOVÁNÍ_pátek '!G7</f>
        <v>TJ Sokol Poruba U17</v>
      </c>
      <c r="F68" s="36">
        <f>'4'!F20</f>
        <v>0</v>
      </c>
      <c r="G68" s="36">
        <f>'4'!J20</f>
        <v>1</v>
      </c>
      <c r="H68" s="36"/>
      <c r="I68" s="36">
        <f>'4'!N20</f>
        <v>1</v>
      </c>
      <c r="J68" s="36"/>
      <c r="K68" s="72">
        <f t="shared" si="2"/>
        <v>2</v>
      </c>
    </row>
    <row r="69" spans="2:11">
      <c r="B69" s="69">
        <f>'1'!B8</f>
        <v>1</v>
      </c>
      <c r="C69" s="60" t="str">
        <f>'1'!C8</f>
        <v>Beranová Dagmar</v>
      </c>
      <c r="D69" s="68">
        <f>'1'!D8</f>
        <v>0</v>
      </c>
      <c r="E69" s="36" t="str">
        <f>'ROZLOSOVÁNÍ_pátek '!E6</f>
        <v>Olomouc U19</v>
      </c>
      <c r="F69" s="36">
        <f>'1'!F8</f>
        <v>0</v>
      </c>
      <c r="G69" s="36"/>
      <c r="H69" s="36">
        <f>'1'!J8</f>
        <v>1</v>
      </c>
      <c r="I69" s="36">
        <f>'1'!N8</f>
        <v>0</v>
      </c>
      <c r="J69" s="36"/>
      <c r="K69" s="72">
        <f t="shared" si="2"/>
        <v>1</v>
      </c>
    </row>
    <row r="70" spans="2:11">
      <c r="B70" s="69">
        <f>'1'!B17</f>
        <v>16</v>
      </c>
      <c r="C70" s="60" t="str">
        <f>'1'!C17</f>
        <v>Ošlejšková Michaela</v>
      </c>
      <c r="D70" s="68">
        <f>'1'!D17</f>
        <v>0</v>
      </c>
      <c r="E70" s="36" t="str">
        <f>'ROZLOSOVÁNÍ_pátek '!E6</f>
        <v>Olomouc U19</v>
      </c>
      <c r="F70" s="36">
        <f>'1'!F17</f>
        <v>1</v>
      </c>
      <c r="G70" s="36"/>
      <c r="H70" s="36">
        <f>'1'!J17</f>
        <v>0</v>
      </c>
      <c r="I70" s="36">
        <f>'1'!N17</f>
        <v>0</v>
      </c>
      <c r="J70" s="36"/>
      <c r="K70" s="72">
        <f t="shared" si="2"/>
        <v>1</v>
      </c>
    </row>
    <row r="71" spans="2:11">
      <c r="B71" s="69">
        <f>'2'!B18</f>
        <v>24</v>
      </c>
      <c r="C71" s="60" t="str">
        <f>'2'!C18</f>
        <v>Hořínková Dominika</v>
      </c>
      <c r="D71" s="68">
        <f>'2'!D18</f>
        <v>0</v>
      </c>
      <c r="E71" s="36" t="str">
        <f>'ROZLOSOVÁNÍ_pátek '!G6</f>
        <v>TJ Sokol Poruba U19</v>
      </c>
      <c r="F71" s="36">
        <f>'2'!F18</f>
        <v>1</v>
      </c>
      <c r="G71" s="36">
        <f>'2'!J18</f>
        <v>0</v>
      </c>
      <c r="H71" s="36"/>
      <c r="I71" s="36"/>
      <c r="J71" s="36">
        <f>'2'!N18</f>
        <v>0</v>
      </c>
      <c r="K71" s="72">
        <f t="shared" si="2"/>
        <v>1</v>
      </c>
    </row>
    <row r="72" spans="2:11">
      <c r="B72" s="69">
        <f>'3'!B8</f>
        <v>3</v>
      </c>
      <c r="C72" s="60" t="str">
        <f>'3'!C8</f>
        <v>Kutrová Romana</v>
      </c>
      <c r="D72" s="68">
        <f>'3'!D8</f>
        <v>0</v>
      </c>
      <c r="E72" s="36" t="str">
        <f>'ROZLOSOVÁNÍ_pátek '!E7</f>
        <v>Veselí U17</v>
      </c>
      <c r="F72" s="36">
        <f>'3'!F8</f>
        <v>0</v>
      </c>
      <c r="G72" s="36"/>
      <c r="H72" s="36">
        <f>'3'!J8</f>
        <v>1</v>
      </c>
      <c r="I72" s="36"/>
      <c r="J72" s="36">
        <f>'3'!N8</f>
        <v>0</v>
      </c>
      <c r="K72" s="72">
        <f t="shared" si="2"/>
        <v>1</v>
      </c>
    </row>
    <row r="73" spans="2:11">
      <c r="B73" s="69">
        <f>'2'!B13</f>
        <v>14</v>
      </c>
      <c r="C73" s="60" t="str">
        <f>'2'!C13</f>
        <v>Dvořáková Andrea</v>
      </c>
      <c r="D73" s="68">
        <f>'2'!D13</f>
        <v>0</v>
      </c>
      <c r="E73" s="36" t="str">
        <f>'ROZLOSOVÁNÍ_pátek '!G6</f>
        <v>TJ Sokol Poruba U19</v>
      </c>
      <c r="F73" s="36">
        <f>'2'!F13</f>
        <v>0</v>
      </c>
      <c r="G73" s="36">
        <f>'2'!J13</f>
        <v>1</v>
      </c>
      <c r="H73" s="36"/>
      <c r="I73" s="36"/>
      <c r="J73" s="36">
        <f>'2'!N13</f>
        <v>0</v>
      </c>
      <c r="K73" s="72">
        <f t="shared" si="2"/>
        <v>1</v>
      </c>
    </row>
    <row r="74" spans="2:11">
      <c r="B74" s="69">
        <f>'5'!B10</f>
        <v>12</v>
      </c>
      <c r="C74" s="60" t="str">
        <f>'5'!C10</f>
        <v>Furgaláková Soňa</v>
      </c>
      <c r="D74" s="68">
        <f>'1'!D73</f>
        <v>0</v>
      </c>
      <c r="E74" s="36" t="str">
        <f>'ROZLOSOVÁNÍ_pátek '!E8</f>
        <v>Bytča U19</v>
      </c>
      <c r="F74" s="36">
        <f>'5'!F10</f>
        <v>0</v>
      </c>
      <c r="G74" s="36"/>
      <c r="H74" s="36">
        <f>'5'!J10</f>
        <v>0</v>
      </c>
      <c r="I74" s="36"/>
      <c r="J74" s="36">
        <f>'5'!N10</f>
        <v>0</v>
      </c>
      <c r="K74" s="72">
        <f t="shared" si="2"/>
        <v>0</v>
      </c>
    </row>
    <row r="75" spans="2:11">
      <c r="B75" s="69">
        <f>'1'!B14</f>
        <v>12</v>
      </c>
      <c r="C75" s="60" t="str">
        <f>'1'!C14</f>
        <v>Pašková Sylva</v>
      </c>
      <c r="D75" s="68">
        <f>'1'!D14</f>
        <v>0</v>
      </c>
      <c r="E75" s="36" t="str">
        <f>'ROZLOSOVÁNÍ_pátek '!E6</f>
        <v>Olomouc U19</v>
      </c>
      <c r="F75" s="36">
        <f>'1'!F14</f>
        <v>0</v>
      </c>
      <c r="G75" s="36"/>
      <c r="H75" s="36">
        <f>'1'!J14</f>
        <v>0</v>
      </c>
      <c r="I75" s="36">
        <f>'1'!N14</f>
        <v>0</v>
      </c>
      <c r="J75" s="36"/>
      <c r="K75" s="72">
        <f t="shared" si="2"/>
        <v>0</v>
      </c>
    </row>
    <row r="76" spans="2:11">
      <c r="B76" s="69">
        <f>'1'!B19</f>
        <v>22</v>
      </c>
      <c r="C76" s="60" t="str">
        <f>'1'!C19</f>
        <v>Pšenicová Kateřina</v>
      </c>
      <c r="D76" s="68">
        <f>'1'!D19</f>
        <v>0</v>
      </c>
      <c r="E76" s="36" t="str">
        <f>'ROZLOSOVÁNÍ_pátek '!E6</f>
        <v>Olomouc U19</v>
      </c>
      <c r="F76" s="36">
        <f>'1'!F19</f>
        <v>0</v>
      </c>
      <c r="G76" s="36"/>
      <c r="H76" s="36">
        <f>'1'!J19</f>
        <v>0</v>
      </c>
      <c r="I76" s="36">
        <f>'1'!N19</f>
        <v>0</v>
      </c>
      <c r="J76" s="36"/>
      <c r="K76" s="72">
        <f t="shared" si="2"/>
        <v>0</v>
      </c>
    </row>
    <row r="77" spans="2:11">
      <c r="B77" s="69">
        <f>'2'!B15</f>
        <v>16</v>
      </c>
      <c r="C77" s="60" t="str">
        <f>'2'!C15</f>
        <v>Steffek Nikola</v>
      </c>
      <c r="D77" s="68">
        <f>'2'!D15</f>
        <v>0</v>
      </c>
      <c r="E77" s="36" t="str">
        <f>'ROZLOSOVÁNÍ_pátek '!G6</f>
        <v>TJ Sokol Poruba U19</v>
      </c>
      <c r="F77" s="36">
        <f>'2'!F15</f>
        <v>0</v>
      </c>
      <c r="G77" s="36">
        <f>'2'!J15</f>
        <v>0</v>
      </c>
      <c r="H77" s="36"/>
      <c r="I77" s="36"/>
      <c r="J77" s="36">
        <f>'2'!N15</f>
        <v>0</v>
      </c>
      <c r="K77" s="72">
        <f t="shared" si="2"/>
        <v>0</v>
      </c>
    </row>
    <row r="78" spans="2:11">
      <c r="B78" s="69">
        <f>'3'!B11</f>
        <v>9</v>
      </c>
      <c r="C78" s="60" t="str">
        <f>'3'!C11</f>
        <v>Janošková Anna</v>
      </c>
      <c r="D78" s="68">
        <f>'3'!D11</f>
        <v>0</v>
      </c>
      <c r="E78" s="36" t="str">
        <f>'ROZLOSOVÁNÍ_pátek '!E7</f>
        <v>Veselí U17</v>
      </c>
      <c r="F78" s="36">
        <f>'3'!F11</f>
        <v>0</v>
      </c>
      <c r="G78" s="36"/>
      <c r="H78" s="36">
        <f>'3'!J11</f>
        <v>0</v>
      </c>
      <c r="I78" s="36"/>
      <c r="J78" s="36">
        <f>'3'!N11</f>
        <v>0</v>
      </c>
      <c r="K78" s="72">
        <f t="shared" si="2"/>
        <v>0</v>
      </c>
    </row>
    <row r="79" spans="2:11">
      <c r="B79" s="69">
        <f>'3'!B14</f>
        <v>12</v>
      </c>
      <c r="C79" s="60" t="str">
        <f>'3'!C14</f>
        <v>Žáková Tereza</v>
      </c>
      <c r="D79" s="68">
        <f>'3'!D14</f>
        <v>0</v>
      </c>
      <c r="E79" s="36" t="str">
        <f>'ROZLOSOVÁNÍ_pátek '!E7</f>
        <v>Veselí U17</v>
      </c>
      <c r="F79" s="36">
        <f>'3'!F14</f>
        <v>0</v>
      </c>
      <c r="G79" s="36"/>
      <c r="H79" s="36">
        <f>'3'!J14</f>
        <v>0</v>
      </c>
      <c r="I79" s="36"/>
      <c r="J79" s="36">
        <f>'3'!N14</f>
        <v>0</v>
      </c>
      <c r="K79" s="72">
        <f t="shared" si="2"/>
        <v>0</v>
      </c>
    </row>
    <row r="80" spans="2:11">
      <c r="B80" s="69">
        <f>'4'!B8</f>
        <v>0</v>
      </c>
      <c r="C80" s="60" t="str">
        <f>'4'!C8</f>
        <v>Hrůzová Klára</v>
      </c>
      <c r="D80" s="68">
        <f>'4'!D8</f>
        <v>0</v>
      </c>
      <c r="E80" s="36" t="str">
        <f>'ROZLOSOVÁNÍ_pátek '!G7</f>
        <v>TJ Sokol Poruba U17</v>
      </c>
      <c r="F80" s="36">
        <f>'4'!F8</f>
        <v>0</v>
      </c>
      <c r="G80" s="36">
        <f>'4'!J8</f>
        <v>0</v>
      </c>
      <c r="H80" s="36"/>
      <c r="I80" s="36">
        <f>'4'!N8</f>
        <v>0</v>
      </c>
      <c r="J80" s="36"/>
      <c r="K80" s="72">
        <f t="shared" si="2"/>
        <v>0</v>
      </c>
    </row>
    <row r="81" spans="2:11">
      <c r="B81" s="69">
        <f>'4'!B9</f>
        <v>1</v>
      </c>
      <c r="C81" s="60" t="str">
        <f>'4'!C9</f>
        <v>Šuláková Hana</v>
      </c>
      <c r="D81" s="68">
        <f>'4'!D9</f>
        <v>0</v>
      </c>
      <c r="E81" s="36" t="str">
        <f>'ROZLOSOVÁNÍ_pátek '!G7</f>
        <v>TJ Sokol Poruba U17</v>
      </c>
      <c r="F81" s="36">
        <f>'4'!F9</f>
        <v>0</v>
      </c>
      <c r="G81" s="36">
        <f>'4'!J9</f>
        <v>0</v>
      </c>
      <c r="H81" s="36"/>
      <c r="I81" s="36">
        <f>'4'!N9</f>
        <v>0</v>
      </c>
      <c r="J81" s="36"/>
      <c r="K81" s="72">
        <f t="shared" si="2"/>
        <v>0</v>
      </c>
    </row>
    <row r="82" spans="2:11">
      <c r="B82" s="69">
        <f>'4'!B15</f>
        <v>16</v>
      </c>
      <c r="C82" s="60" t="str">
        <f>'4'!C15</f>
        <v>Blahová</v>
      </c>
      <c r="D82" s="68">
        <f>'4'!D15</f>
        <v>0</v>
      </c>
      <c r="E82" s="36" t="str">
        <f>'ROZLOSOVÁNÍ_pátek '!G7</f>
        <v>TJ Sokol Poruba U17</v>
      </c>
      <c r="F82" s="36">
        <f>'4'!F15</f>
        <v>0</v>
      </c>
      <c r="G82" s="36">
        <f>'4'!J15</f>
        <v>0</v>
      </c>
      <c r="H82" s="36"/>
      <c r="I82" s="36">
        <f>'4'!N15</f>
        <v>0</v>
      </c>
      <c r="J82" s="36"/>
      <c r="K82" s="72">
        <f t="shared" si="2"/>
        <v>0</v>
      </c>
    </row>
    <row r="83" spans="2:11">
      <c r="B83" s="69">
        <f>'4'!B18</f>
        <v>28</v>
      </c>
      <c r="C83" s="60" t="str">
        <f>'4'!C18</f>
        <v>Prašivková</v>
      </c>
      <c r="D83" s="68">
        <f>'4'!D18</f>
        <v>0</v>
      </c>
      <c r="E83" s="36" t="str">
        <f>'ROZLOSOVÁNÍ_pátek '!G7</f>
        <v>TJ Sokol Poruba U17</v>
      </c>
      <c r="F83" s="36">
        <f>'4'!F18</f>
        <v>0</v>
      </c>
      <c r="G83" s="36">
        <f>'4'!J18</f>
        <v>0</v>
      </c>
      <c r="H83" s="36"/>
      <c r="I83" s="36">
        <f>'4'!N18</f>
        <v>0</v>
      </c>
      <c r="J83" s="36"/>
      <c r="K83" s="72">
        <f t="shared" si="2"/>
        <v>0</v>
      </c>
    </row>
    <row r="84" spans="2:11">
      <c r="B84" s="69">
        <f>'6'!B13</f>
        <v>12</v>
      </c>
      <c r="C84" s="60" t="str">
        <f>'6'!C13</f>
        <v>Čičáková C.</v>
      </c>
      <c r="D84" s="68">
        <f>'6'!D13</f>
        <v>0</v>
      </c>
      <c r="E84" s="36" t="str">
        <f>'ROZLOSOVÁNÍ_pátek '!G8</f>
        <v>Michalovce U19</v>
      </c>
      <c r="F84" s="36">
        <f>'6'!F13</f>
        <v>0</v>
      </c>
      <c r="G84" s="36">
        <f>'6'!J13</f>
        <v>0</v>
      </c>
      <c r="H84" s="36"/>
      <c r="I84" s="36">
        <f>'6'!N13</f>
        <v>0</v>
      </c>
      <c r="J84" s="36"/>
      <c r="K84" s="72">
        <f t="shared" si="2"/>
        <v>0</v>
      </c>
    </row>
    <row r="85" spans="2:11">
      <c r="B85" s="69">
        <f>'6'!B20</f>
        <v>97</v>
      </c>
      <c r="C85" s="60" t="str">
        <f>'6'!C20</f>
        <v>Mulíková K.</v>
      </c>
      <c r="D85" s="68">
        <f>'6'!D20</f>
        <v>0</v>
      </c>
      <c r="E85" s="36" t="str">
        <f>'ROZLOSOVÁNÍ_pátek '!G8</f>
        <v>Michalovce U19</v>
      </c>
      <c r="F85" s="36">
        <f>'6'!F20</f>
        <v>0</v>
      </c>
      <c r="G85" s="36">
        <f>'6'!J20</f>
        <v>0</v>
      </c>
      <c r="H85" s="36"/>
      <c r="I85" s="36">
        <f>'6'!N20</f>
        <v>0</v>
      </c>
      <c r="J85" s="36"/>
      <c r="K85" s="72">
        <f t="shared" si="2"/>
        <v>0</v>
      </c>
    </row>
    <row r="86" spans="2:11">
      <c r="B86" s="69">
        <f>'7'!B14</f>
        <v>22</v>
      </c>
      <c r="C86" s="60" t="str">
        <f>'7'!C14</f>
        <v>Chudovská Natália</v>
      </c>
      <c r="D86" s="68">
        <f>'7'!D14</f>
        <v>0</v>
      </c>
      <c r="E86" s="36" t="str">
        <f>'ROZLOSOVÁNÍ_pátek '!E9</f>
        <v>Bytča U17</v>
      </c>
      <c r="F86" s="36">
        <f>'7'!F14</f>
        <v>0</v>
      </c>
      <c r="G86" s="36">
        <f>'7'!J14</f>
        <v>0</v>
      </c>
      <c r="H86" s="36">
        <f>'7'!N14</f>
        <v>0</v>
      </c>
      <c r="I86" s="36"/>
      <c r="J86" s="36"/>
      <c r="K86" s="72">
        <f t="shared" si="2"/>
        <v>0</v>
      </c>
    </row>
    <row r="87" spans="2:11">
      <c r="B87" s="69">
        <f>'8'!B13</f>
        <v>12</v>
      </c>
      <c r="C87" s="60" t="str">
        <f>'8'!C13</f>
        <v>Brhliková L.</v>
      </c>
      <c r="D87" s="68">
        <f>'8'!D13</f>
        <v>0</v>
      </c>
      <c r="E87" s="36" t="str">
        <f>'ROZLOSOVÁNÍ_pátek '!G9</f>
        <v>Michalovce U17</v>
      </c>
      <c r="F87" s="36">
        <f>'8'!F13</f>
        <v>0</v>
      </c>
      <c r="G87" s="36"/>
      <c r="H87" s="36"/>
      <c r="I87" s="36">
        <f>'8'!J13</f>
        <v>0</v>
      </c>
      <c r="J87" s="36">
        <f>'8'!N13</f>
        <v>0</v>
      </c>
      <c r="K87" s="72">
        <f t="shared" si="2"/>
        <v>0</v>
      </c>
    </row>
    <row r="88" spans="2:11">
      <c r="B88" s="69">
        <f>'8'!B14</f>
        <v>16</v>
      </c>
      <c r="C88" s="60" t="str">
        <f>'8'!C14</f>
        <v>Kondášová I.</v>
      </c>
      <c r="D88" s="68">
        <f>'8'!D14</f>
        <v>0</v>
      </c>
      <c r="E88" s="36" t="str">
        <f>'ROZLOSOVÁNÍ_pátek '!G9</f>
        <v>Michalovce U17</v>
      </c>
      <c r="F88" s="36">
        <f>'8'!F14</f>
        <v>0</v>
      </c>
      <c r="G88" s="36"/>
      <c r="H88" s="36"/>
      <c r="I88" s="36">
        <f>'8'!J14</f>
        <v>0</v>
      </c>
      <c r="J88" s="36">
        <f>'8'!N14</f>
        <v>0</v>
      </c>
      <c r="K88" s="72">
        <f t="shared" si="2"/>
        <v>0</v>
      </c>
    </row>
    <row r="92" spans="2:11">
      <c r="E92" t="s">
        <v>219</v>
      </c>
      <c r="K92" s="157">
        <f>SUM(K3:K88)</f>
        <v>722</v>
      </c>
    </row>
  </sheetData>
  <sortState ref="B2:K88">
    <sortCondition descending="1" ref="K3"/>
  </sortState>
  <printOptions horizontalCentered="1"/>
  <pageMargins left="0.70866141732283472" right="0.70866141732283472" top="0.78740157480314965" bottom="0.78740157480314965" header="0.31496062992125984" footer="0.31496062992125984"/>
  <pageSetup paperSize="9" scale="99" fitToHeight="2" orientation="portrait" horizontalDpi="4294967293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6:K18"/>
  <sheetViews>
    <sheetView tabSelected="1" topLeftCell="A4" zoomScaleNormal="100" workbookViewId="0">
      <selection activeCell="N18" sqref="N18"/>
    </sheetView>
  </sheetViews>
  <sheetFormatPr defaultRowHeight="12.75"/>
  <sheetData>
    <row r="6" spans="2:11" ht="20.25">
      <c r="C6" s="155" t="s">
        <v>93</v>
      </c>
      <c r="D6" s="155"/>
      <c r="E6" s="155"/>
      <c r="F6" s="155"/>
      <c r="G6" s="155"/>
      <c r="H6" s="155"/>
      <c r="I6" s="155"/>
      <c r="J6" s="155"/>
      <c r="K6" s="155"/>
    </row>
    <row r="7" spans="2:11" ht="20.25">
      <c r="C7" s="155"/>
      <c r="D7" s="155"/>
      <c r="E7" s="155"/>
      <c r="F7" s="155"/>
      <c r="G7" s="155"/>
      <c r="H7" s="155"/>
      <c r="I7" s="155"/>
      <c r="J7" s="155"/>
      <c r="K7" s="155"/>
    </row>
    <row r="8" spans="2:11" ht="20.25">
      <c r="B8" s="154"/>
      <c r="C8" s="155" t="s">
        <v>225</v>
      </c>
      <c r="D8" s="155"/>
      <c r="E8" s="155"/>
      <c r="F8" s="155"/>
      <c r="G8" s="155"/>
      <c r="H8" s="155"/>
      <c r="I8" s="155"/>
      <c r="J8" s="155" t="s">
        <v>222</v>
      </c>
      <c r="K8" s="155"/>
    </row>
    <row r="9" spans="2:11" ht="20.25">
      <c r="C9" s="155" t="s">
        <v>220</v>
      </c>
      <c r="D9" s="155"/>
      <c r="E9" s="155"/>
      <c r="F9" s="155"/>
      <c r="G9" s="155"/>
      <c r="H9" s="155"/>
      <c r="I9" s="155"/>
      <c r="J9" s="155" t="s">
        <v>223</v>
      </c>
      <c r="K9" s="155"/>
    </row>
    <row r="10" spans="2:11" ht="20.25">
      <c r="C10" s="155" t="s">
        <v>224</v>
      </c>
      <c r="D10" s="155"/>
      <c r="E10" s="155"/>
      <c r="F10" s="155"/>
      <c r="G10" s="155"/>
      <c r="H10" s="155"/>
      <c r="I10" s="155"/>
      <c r="J10" s="155" t="s">
        <v>222</v>
      </c>
      <c r="K10" s="155"/>
    </row>
    <row r="11" spans="2:11" ht="20.25">
      <c r="C11" s="155"/>
      <c r="D11" s="155"/>
      <c r="E11" s="155"/>
      <c r="F11" s="155"/>
      <c r="G11" s="155"/>
      <c r="H11" s="155"/>
      <c r="I11" s="155"/>
      <c r="J11" s="155"/>
      <c r="K11" s="155"/>
    </row>
    <row r="12" spans="2:11" ht="20.25">
      <c r="C12" s="155"/>
      <c r="D12" s="155"/>
      <c r="E12" s="155"/>
      <c r="F12" s="155"/>
      <c r="G12" s="155"/>
      <c r="H12" s="155"/>
      <c r="I12" s="155"/>
      <c r="J12" s="155"/>
      <c r="K12" s="155"/>
    </row>
    <row r="13" spans="2:11" ht="20.25">
      <c r="C13" s="155" t="s">
        <v>94</v>
      </c>
      <c r="D13" s="155"/>
      <c r="E13" s="155"/>
      <c r="F13" s="155"/>
      <c r="G13" s="155"/>
      <c r="H13" s="155"/>
      <c r="I13" s="155"/>
      <c r="J13" s="155"/>
      <c r="K13" s="155"/>
    </row>
    <row r="14" spans="2:11" ht="20.25">
      <c r="C14" s="155"/>
      <c r="D14" s="155"/>
      <c r="E14" s="155"/>
      <c r="F14" s="155"/>
      <c r="G14" s="155"/>
      <c r="H14" s="155"/>
      <c r="I14" s="155"/>
      <c r="J14" s="155"/>
      <c r="K14" s="155"/>
    </row>
    <row r="15" spans="2:11" ht="20.25">
      <c r="C15" s="155" t="s">
        <v>226</v>
      </c>
      <c r="D15" s="155"/>
      <c r="E15" s="155"/>
      <c r="F15" s="155"/>
      <c r="G15" s="155"/>
      <c r="H15" s="155"/>
      <c r="I15" s="155"/>
      <c r="J15" s="155" t="s">
        <v>222</v>
      </c>
      <c r="K15" s="155"/>
    </row>
    <row r="16" spans="2:11" ht="20.25">
      <c r="C16" s="155" t="s">
        <v>221</v>
      </c>
      <c r="D16" s="155"/>
      <c r="E16" s="155"/>
      <c r="F16" s="155"/>
      <c r="G16" s="155"/>
      <c r="H16" s="155"/>
      <c r="I16" s="155"/>
      <c r="J16" s="155" t="s">
        <v>13</v>
      </c>
      <c r="K16" s="155"/>
    </row>
    <row r="17" spans="3:11" ht="20.25">
      <c r="C17" s="155" t="s">
        <v>230</v>
      </c>
      <c r="D17" s="155"/>
      <c r="E17" s="155"/>
      <c r="F17" s="155"/>
      <c r="G17" s="155"/>
      <c r="H17" s="155"/>
      <c r="I17" s="155"/>
      <c r="J17" s="155" t="s">
        <v>77</v>
      </c>
      <c r="K17" s="155"/>
    </row>
    <row r="18" spans="3:11" ht="20.25">
      <c r="C18" s="155"/>
      <c r="D18" s="155"/>
      <c r="E18" s="155"/>
      <c r="F18" s="155"/>
      <c r="G18" s="155"/>
      <c r="H18" s="155"/>
      <c r="I18" s="155"/>
      <c r="J18" s="155"/>
      <c r="K18" s="155"/>
    </row>
  </sheetData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B2:H13"/>
  <sheetViews>
    <sheetView topLeftCell="B1" zoomScale="160" zoomScaleNormal="160" workbookViewId="0">
      <selection activeCell="J5" sqref="J5"/>
    </sheetView>
  </sheetViews>
  <sheetFormatPr defaultRowHeight="12.75"/>
  <cols>
    <col min="2" max="2" width="27.28515625" customWidth="1"/>
  </cols>
  <sheetData>
    <row r="2" spans="2:8" ht="51.75" customHeight="1" thickBot="1">
      <c r="B2" s="220" t="s">
        <v>44</v>
      </c>
      <c r="C2" s="221"/>
      <c r="D2" s="221"/>
      <c r="E2" s="221"/>
      <c r="F2" s="221"/>
      <c r="G2" s="221"/>
      <c r="H2" s="221"/>
    </row>
    <row r="3" spans="2:8">
      <c r="B3" s="216" t="s">
        <v>38</v>
      </c>
      <c r="C3" s="73" t="s">
        <v>35</v>
      </c>
      <c r="D3" s="218" t="s">
        <v>36</v>
      </c>
      <c r="E3" s="218"/>
      <c r="F3" s="218"/>
      <c r="G3" s="218" t="s">
        <v>37</v>
      </c>
      <c r="H3" s="219"/>
    </row>
    <row r="4" spans="2:8" ht="13.5" thickBot="1">
      <c r="B4" s="217"/>
      <c r="C4" s="74" t="s">
        <v>39</v>
      </c>
      <c r="D4" s="74" t="s">
        <v>40</v>
      </c>
      <c r="E4" s="74" t="s">
        <v>41</v>
      </c>
      <c r="F4" s="74" t="s">
        <v>39</v>
      </c>
      <c r="G4" s="74" t="s">
        <v>40</v>
      </c>
      <c r="H4" s="75" t="s">
        <v>41</v>
      </c>
    </row>
    <row r="5" spans="2:8">
      <c r="B5" s="32" t="str">
        <f>'ROZLOSOVÁNÍ_pátek '!E6</f>
        <v>Olomouc U19</v>
      </c>
      <c r="C5" s="76" t="s">
        <v>42</v>
      </c>
      <c r="D5" s="76" t="s">
        <v>42</v>
      </c>
      <c r="E5" s="76" t="s">
        <v>42</v>
      </c>
      <c r="F5" s="76" t="s">
        <v>42</v>
      </c>
      <c r="G5" s="76" t="s">
        <v>42</v>
      </c>
      <c r="H5" s="81">
        <v>0.54861111111111105</v>
      </c>
    </row>
    <row r="6" spans="2:8">
      <c r="B6" s="35" t="str">
        <f>'ROZLOSOVÁNÍ_pátek '!G6</f>
        <v>TJ Sokol Poruba U19</v>
      </c>
      <c r="C6" s="77" t="s">
        <v>42</v>
      </c>
      <c r="D6" s="79">
        <v>0.28125</v>
      </c>
      <c r="E6" s="79">
        <v>0.47916666666666669</v>
      </c>
      <c r="F6" s="79">
        <v>0.78472222222222221</v>
      </c>
      <c r="G6" s="79">
        <v>0.28125</v>
      </c>
      <c r="H6" s="82">
        <v>0.50694444444444442</v>
      </c>
    </row>
    <row r="7" spans="2:8">
      <c r="B7" s="35" t="str">
        <f>'ROZLOSOVÁNÍ_pátek '!E7</f>
        <v>Veselí U17</v>
      </c>
      <c r="C7" s="79">
        <v>0.76041666666666663</v>
      </c>
      <c r="D7" s="79">
        <v>0.32291666666666669</v>
      </c>
      <c r="E7" s="79">
        <v>0.47916666666666669</v>
      </c>
      <c r="F7" s="79">
        <v>0.8125</v>
      </c>
      <c r="G7" s="79">
        <v>0.32291666666666669</v>
      </c>
      <c r="H7" s="82">
        <v>0.47916666666666669</v>
      </c>
    </row>
    <row r="8" spans="2:8">
      <c r="B8" s="35" t="str">
        <f>'ROZLOSOVÁNÍ_pátek '!G7</f>
        <v>TJ Sokol Poruba U17</v>
      </c>
      <c r="C8" s="79">
        <v>0.76041666666666663</v>
      </c>
      <c r="D8" s="79">
        <v>0.3125</v>
      </c>
      <c r="E8" s="79">
        <v>0.55208333333333337</v>
      </c>
      <c r="F8" s="79">
        <v>0.75</v>
      </c>
      <c r="G8" s="79">
        <v>0.28125</v>
      </c>
      <c r="H8" s="82">
        <v>0.54861111111111105</v>
      </c>
    </row>
    <row r="9" spans="2:8">
      <c r="B9" s="35" t="str">
        <f>'ROZLOSOVÁNÍ_pátek '!E8</f>
        <v>Bytča U19</v>
      </c>
      <c r="C9" s="79">
        <v>0.79861111111111116</v>
      </c>
      <c r="D9" s="79">
        <v>0.29166666666666669</v>
      </c>
      <c r="E9" s="79">
        <v>0.55208333333333337</v>
      </c>
      <c r="F9" s="79">
        <v>0.8125</v>
      </c>
      <c r="G9" s="79">
        <v>0.30208333333333331</v>
      </c>
      <c r="H9" s="82">
        <v>0.50694444444444442</v>
      </c>
    </row>
    <row r="10" spans="2:8">
      <c r="B10" s="35" t="str">
        <f>'ROZLOSOVÁNÍ_pátek '!G8</f>
        <v>Michalovce U19</v>
      </c>
      <c r="C10" s="79">
        <v>0.79861111111111116</v>
      </c>
      <c r="D10" s="79">
        <v>0.28125</v>
      </c>
      <c r="E10" s="79">
        <v>0.51041666666666663</v>
      </c>
      <c r="F10" s="79">
        <v>0.75</v>
      </c>
      <c r="G10" s="79">
        <v>0.32291666666666669</v>
      </c>
      <c r="H10" s="82">
        <v>0.47916666666666669</v>
      </c>
    </row>
    <row r="11" spans="2:8">
      <c r="B11" s="35" t="str">
        <f>'ROZLOSOVÁNÍ_pátek '!E9</f>
        <v>Bytča U17</v>
      </c>
      <c r="C11" s="79">
        <v>0.82638888888888884</v>
      </c>
      <c r="D11" s="79">
        <v>0.3125</v>
      </c>
      <c r="E11" s="79">
        <v>0.57638888888888895</v>
      </c>
      <c r="F11" s="79">
        <v>0.78472222222222221</v>
      </c>
      <c r="G11" s="79">
        <v>0.30208333333333331</v>
      </c>
      <c r="H11" s="82">
        <v>0.57638888888888895</v>
      </c>
    </row>
    <row r="12" spans="2:8" ht="13.5" thickBot="1">
      <c r="B12" s="38" t="str">
        <f>'ROZLOSOVÁNÍ_pátek '!G9</f>
        <v>Michalovce U17</v>
      </c>
      <c r="C12" s="78" t="s">
        <v>42</v>
      </c>
      <c r="D12" s="80">
        <v>0.29166666666666669</v>
      </c>
      <c r="E12" s="80">
        <v>0.51041666666666663</v>
      </c>
      <c r="F12" s="80">
        <v>0.75</v>
      </c>
      <c r="G12" s="80">
        <v>0.3125</v>
      </c>
      <c r="H12" s="83">
        <v>0.48958333333333331</v>
      </c>
    </row>
    <row r="13" spans="2:8">
      <c r="F13" s="84" t="s">
        <v>43</v>
      </c>
    </row>
  </sheetData>
  <mergeCells count="4">
    <mergeCell ref="B3:B4"/>
    <mergeCell ref="D3:F3"/>
    <mergeCell ref="G3:H3"/>
    <mergeCell ref="B2:H2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140" orientation="landscape" horizontalDpi="4294967293" vertic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zoomScale="85" zoomScaleNormal="85" workbookViewId="0">
      <selection activeCell="W7" sqref="W7"/>
    </sheetView>
  </sheetViews>
  <sheetFormatPr defaultRowHeight="12.75"/>
  <cols>
    <col min="1" max="1" width="24.28515625" customWidth="1"/>
    <col min="2" max="2" width="5.7109375" customWidth="1"/>
    <col min="3" max="3" width="1.7109375" customWidth="1"/>
    <col min="4" max="5" width="5.7109375" customWidth="1"/>
    <col min="6" max="6" width="1.7109375" customWidth="1"/>
    <col min="7" max="8" width="5.7109375" customWidth="1"/>
    <col min="9" max="9" width="1.7109375" customWidth="1"/>
    <col min="10" max="11" width="5.7109375" customWidth="1"/>
    <col min="12" max="12" width="1.7109375" customWidth="1"/>
    <col min="13" max="13" width="5.7109375" customWidth="1"/>
    <col min="14" max="14" width="6.28515625" customWidth="1"/>
    <col min="15" max="15" width="1.85546875" customWidth="1"/>
    <col min="16" max="17" width="6.85546875" customWidth="1"/>
    <col min="18" max="18" width="11.85546875" customWidth="1"/>
    <col min="19" max="19" width="10.85546875" customWidth="1"/>
  </cols>
  <sheetData>
    <row r="1" spans="1:20" ht="20.25">
      <c r="A1" s="181" t="s">
        <v>68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</row>
    <row r="2" spans="1:20" ht="22.5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20" s="6" customFormat="1" ht="54" customHeight="1" thickBot="1">
      <c r="A3" s="150" t="s">
        <v>93</v>
      </c>
      <c r="B3" s="177" t="str">
        <f>'ROZLOSOVÁNÍ_pátek '!G7</f>
        <v>TJ Sokol Poruba U17</v>
      </c>
      <c r="C3" s="178"/>
      <c r="D3" s="179"/>
      <c r="E3" s="180" t="str">
        <f>'ROZLOSOVÁNÍ_pátek '!E7</f>
        <v>Veselí U17</v>
      </c>
      <c r="F3" s="178"/>
      <c r="G3" s="179"/>
      <c r="H3" s="180" t="str">
        <f>'ROZLOSOVÁNÍ_pátek '!E9</f>
        <v>Bytča U17</v>
      </c>
      <c r="I3" s="178"/>
      <c r="J3" s="179"/>
      <c r="K3" s="180" t="str">
        <f>'ROZLOSOVÁNÍ_pátek '!G9</f>
        <v>Michalovce U17</v>
      </c>
      <c r="L3" s="178"/>
      <c r="M3" s="179"/>
      <c r="N3" s="171" t="s">
        <v>8</v>
      </c>
      <c r="O3" s="172"/>
      <c r="P3" s="173"/>
      <c r="Q3" s="14" t="s">
        <v>12</v>
      </c>
      <c r="R3" s="123" t="s">
        <v>4</v>
      </c>
      <c r="S3" s="124" t="s">
        <v>3</v>
      </c>
    </row>
    <row r="4" spans="1:20" ht="54" customHeight="1">
      <c r="A4" s="151" t="str">
        <f>'ROZLOSOVÁNÍ_pátek '!G7</f>
        <v>TJ Sokol Poruba U17</v>
      </c>
      <c r="B4" s="174"/>
      <c r="C4" s="175"/>
      <c r="D4" s="176"/>
      <c r="E4" s="106">
        <f>'ROZLOSOVÁNÍ_pátek '!K14</f>
        <v>26</v>
      </c>
      <c r="F4" s="107" t="s">
        <v>9</v>
      </c>
      <c r="G4" s="108">
        <f>'ROZLOSOVÁNÍ_pátek '!I14</f>
        <v>25</v>
      </c>
      <c r="H4" s="106">
        <f>'ROZLOSOVÁNÍ_pátek '!I23</f>
        <v>28</v>
      </c>
      <c r="I4" s="109" t="s">
        <v>9</v>
      </c>
      <c r="J4" s="108">
        <f>'ROZLOSOVÁNÍ_pátek '!K23</f>
        <v>33</v>
      </c>
      <c r="K4" s="110"/>
      <c r="L4" s="109" t="s">
        <v>9</v>
      </c>
      <c r="M4" s="111"/>
      <c r="N4" s="112">
        <f>SUM(E4,H4,K4,)</f>
        <v>54</v>
      </c>
      <c r="O4" s="113" t="s">
        <v>9</v>
      </c>
      <c r="P4" s="114">
        <f>SUM(G4,J4,M4,)</f>
        <v>58</v>
      </c>
      <c r="Q4" s="115">
        <f t="shared" ref="Q4:Q7" si="0">SUM(N4-P4)</f>
        <v>-4</v>
      </c>
      <c r="R4" s="125">
        <v>2</v>
      </c>
      <c r="S4" s="126">
        <v>4</v>
      </c>
    </row>
    <row r="5" spans="1:20" ht="54" customHeight="1">
      <c r="A5" s="152" t="str">
        <f>'ROZLOSOVÁNÍ_pátek '!E7</f>
        <v>Veselí U17</v>
      </c>
      <c r="B5" s="116">
        <f>'ROZLOSOVÁNÍ_pátek '!I14</f>
        <v>25</v>
      </c>
      <c r="C5" s="117" t="s">
        <v>9</v>
      </c>
      <c r="D5" s="111">
        <f>'ROZLOSOVÁNÍ_pátek '!K14</f>
        <v>26</v>
      </c>
      <c r="E5" s="165"/>
      <c r="F5" s="166"/>
      <c r="G5" s="167"/>
      <c r="H5" s="110">
        <f>'ROZLOSOVÁNÍ_pátek '!I18</f>
        <v>27</v>
      </c>
      <c r="I5" s="117" t="s">
        <v>9</v>
      </c>
      <c r="J5" s="111">
        <f>'ROZLOSOVÁNÍ_pátek '!K18</f>
        <v>24</v>
      </c>
      <c r="K5" s="110">
        <f>'ROZLOSOVÁNÍ_pátek '!K24</f>
        <v>27</v>
      </c>
      <c r="L5" s="117" t="s">
        <v>9</v>
      </c>
      <c r="M5" s="111">
        <f>'ROZLOSOVÁNÍ_pátek '!I24</f>
        <v>37</v>
      </c>
      <c r="N5" s="118">
        <f>SUM(B5,H5,K5,)</f>
        <v>79</v>
      </c>
      <c r="O5" s="119" t="s">
        <v>9</v>
      </c>
      <c r="P5" s="120">
        <f>SUM(D5,J5,M5,)</f>
        <v>87</v>
      </c>
      <c r="Q5" s="121">
        <f t="shared" si="0"/>
        <v>-8</v>
      </c>
      <c r="R5" s="125">
        <v>2</v>
      </c>
      <c r="S5" s="126">
        <v>3</v>
      </c>
    </row>
    <row r="6" spans="1:20" ht="54" customHeight="1">
      <c r="A6" s="152" t="str">
        <f>'ROZLOSOVÁNÍ_pátek '!E9</f>
        <v>Bytča U17</v>
      </c>
      <c r="B6" s="116">
        <f>'ROZLOSOVÁNÍ_pátek '!K23</f>
        <v>33</v>
      </c>
      <c r="C6" s="117" t="s">
        <v>9</v>
      </c>
      <c r="D6" s="111">
        <f>'ROZLOSOVÁNÍ_pátek '!I23</f>
        <v>28</v>
      </c>
      <c r="E6" s="110">
        <f>'ROZLOSOVÁNÍ_pátek '!K18</f>
        <v>24</v>
      </c>
      <c r="F6" s="117" t="s">
        <v>9</v>
      </c>
      <c r="G6" s="111">
        <f>'ROZLOSOVÁNÍ_pátek '!I18</f>
        <v>27</v>
      </c>
      <c r="H6" s="165"/>
      <c r="I6" s="166"/>
      <c r="J6" s="167"/>
      <c r="K6" s="110"/>
      <c r="L6" s="117" t="s">
        <v>9</v>
      </c>
      <c r="M6" s="111"/>
      <c r="N6" s="118">
        <f>SUM(B6,E6,K6,)</f>
        <v>57</v>
      </c>
      <c r="O6" s="119" t="s">
        <v>9</v>
      </c>
      <c r="P6" s="120">
        <f>SUM(D6,G6,M6,)</f>
        <v>55</v>
      </c>
      <c r="Q6" s="122">
        <f t="shared" si="0"/>
        <v>2</v>
      </c>
      <c r="R6" s="125">
        <v>2</v>
      </c>
      <c r="S6" s="126">
        <v>2</v>
      </c>
    </row>
    <row r="7" spans="1:20" ht="54" customHeight="1">
      <c r="A7" s="152" t="str">
        <f>'ROZLOSOVÁNÍ_pátek '!G9</f>
        <v>Michalovce U17</v>
      </c>
      <c r="B7" s="116"/>
      <c r="C7" s="117" t="s">
        <v>9</v>
      </c>
      <c r="D7" s="111"/>
      <c r="E7" s="110">
        <f>'ROZLOSOVÁNÍ_pátek '!I24</f>
        <v>37</v>
      </c>
      <c r="F7" s="117" t="s">
        <v>9</v>
      </c>
      <c r="G7" s="111">
        <f>'ROZLOSOVÁNÍ_pátek '!K24</f>
        <v>27</v>
      </c>
      <c r="H7" s="110"/>
      <c r="I7" s="117" t="s">
        <v>9</v>
      </c>
      <c r="J7" s="111"/>
      <c r="K7" s="168"/>
      <c r="L7" s="169"/>
      <c r="M7" s="170"/>
      <c r="N7" s="118">
        <f>SUM(B7,E7,H7,)</f>
        <v>37</v>
      </c>
      <c r="O7" s="119" t="s">
        <v>9</v>
      </c>
      <c r="P7" s="120">
        <f>SUM(D7,G7,J7,)</f>
        <v>27</v>
      </c>
      <c r="Q7" s="122">
        <f t="shared" si="0"/>
        <v>10</v>
      </c>
      <c r="R7" s="125">
        <v>4</v>
      </c>
      <c r="S7" s="126">
        <v>1</v>
      </c>
    </row>
    <row r="8" spans="1:20" ht="13.5" thickBo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</row>
    <row r="9" spans="1:20" s="6" customFormat="1" ht="54" customHeight="1" thickBot="1">
      <c r="A9" s="150" t="s">
        <v>94</v>
      </c>
      <c r="B9" s="177" t="str">
        <f>'ROZLOSOVÁNÍ_pátek '!G6</f>
        <v>TJ Sokol Poruba U19</v>
      </c>
      <c r="C9" s="178"/>
      <c r="D9" s="179"/>
      <c r="E9" s="180" t="str">
        <f>'ROZLOSOVÁNÍ_pátek '!E6</f>
        <v>Olomouc U19</v>
      </c>
      <c r="F9" s="178"/>
      <c r="G9" s="179"/>
      <c r="H9" s="180" t="str">
        <f>'ROZLOSOVÁNÍ_pátek '!E8</f>
        <v>Bytča U19</v>
      </c>
      <c r="I9" s="178"/>
      <c r="J9" s="179"/>
      <c r="K9" s="180" t="str">
        <f>'ROZLOSOVÁNÍ_pátek '!G8</f>
        <v>Michalovce U19</v>
      </c>
      <c r="L9" s="178"/>
      <c r="M9" s="179"/>
      <c r="N9" s="171" t="s">
        <v>8</v>
      </c>
      <c r="O9" s="172"/>
      <c r="P9" s="173"/>
      <c r="Q9" s="14" t="s">
        <v>12</v>
      </c>
      <c r="R9" s="123" t="s">
        <v>4</v>
      </c>
      <c r="S9" s="124" t="s">
        <v>3</v>
      </c>
    </row>
    <row r="10" spans="1:20" ht="54" customHeight="1">
      <c r="A10" s="151" t="str">
        <f>'ROZLOSOVÁNÍ_pátek '!G6</f>
        <v>TJ Sokol Poruba U19</v>
      </c>
      <c r="B10" s="174"/>
      <c r="C10" s="175"/>
      <c r="D10" s="176"/>
      <c r="E10" s="106">
        <f>'ROZLOSOVÁNÍ_pátek '!K12</f>
        <v>37</v>
      </c>
      <c r="F10" s="107" t="s">
        <v>9</v>
      </c>
      <c r="G10" s="108">
        <f>'ROZLOSOVÁNÍ_pátek '!I12</f>
        <v>32</v>
      </c>
      <c r="H10" s="106">
        <f>'ROZLOSOVÁNÍ_pátek '!I25</f>
        <v>30</v>
      </c>
      <c r="I10" s="109" t="s">
        <v>9</v>
      </c>
      <c r="J10" s="108">
        <f>'ROZLOSOVÁNÍ_pátek '!K25</f>
        <v>32</v>
      </c>
      <c r="K10" s="110">
        <f>'ROZLOSOVÁNÍ_pátek '!I22</f>
        <v>27</v>
      </c>
      <c r="L10" s="109" t="s">
        <v>9</v>
      </c>
      <c r="M10" s="111">
        <f>'ROZLOSOVÁNÍ_pátek '!K22</f>
        <v>41</v>
      </c>
      <c r="N10" s="112">
        <f>SUM(E10,H10,K10,)</f>
        <v>94</v>
      </c>
      <c r="O10" s="113" t="s">
        <v>9</v>
      </c>
      <c r="P10" s="114">
        <f>SUM(G10,J10,M10,)</f>
        <v>105</v>
      </c>
      <c r="Q10" s="115">
        <f t="shared" ref="Q10:Q13" si="1">SUM(N10-P10)</f>
        <v>-11</v>
      </c>
      <c r="R10" s="125">
        <v>2</v>
      </c>
      <c r="S10" s="126"/>
      <c r="T10" s="156">
        <v>3</v>
      </c>
    </row>
    <row r="11" spans="1:20" ht="54" customHeight="1">
      <c r="A11" s="152" t="str">
        <f>'ROZLOSOVÁNÍ_pátek '!E6</f>
        <v>Olomouc U19</v>
      </c>
      <c r="B11" s="116">
        <f>'ROZLOSOVÁNÍ_pátek '!I12</f>
        <v>32</v>
      </c>
      <c r="C11" s="117" t="s">
        <v>9</v>
      </c>
      <c r="D11" s="111">
        <f>'ROZLOSOVÁNÍ_pátek '!K12</f>
        <v>37</v>
      </c>
      <c r="E11" s="165"/>
      <c r="F11" s="166"/>
      <c r="G11" s="167"/>
      <c r="H11" s="110">
        <f>'ROZLOSOVÁNÍ_pátek '!I17</f>
        <v>21</v>
      </c>
      <c r="I11" s="117" t="s">
        <v>9</v>
      </c>
      <c r="J11" s="111">
        <f>'ROZLOSOVÁNÍ_pátek '!K17</f>
        <v>31</v>
      </c>
      <c r="K11" s="110">
        <f>'ROZLOSOVÁNÍ_pátek '!K20</f>
        <v>24</v>
      </c>
      <c r="L11" s="117" t="s">
        <v>9</v>
      </c>
      <c r="M11" s="111">
        <f>'ROZLOSOVÁNÍ_pátek '!I20</f>
        <v>37</v>
      </c>
      <c r="N11" s="118">
        <f>SUM(B11,H11,K11,)</f>
        <v>77</v>
      </c>
      <c r="O11" s="119" t="s">
        <v>9</v>
      </c>
      <c r="P11" s="120">
        <f>SUM(D11,J11,M11,)</f>
        <v>105</v>
      </c>
      <c r="Q11" s="121">
        <f t="shared" si="1"/>
        <v>-28</v>
      </c>
      <c r="R11" s="125">
        <v>0</v>
      </c>
      <c r="S11" s="126">
        <v>4</v>
      </c>
      <c r="T11" s="156">
        <v>4</v>
      </c>
    </row>
    <row r="12" spans="1:20" ht="54" customHeight="1">
      <c r="A12" s="152" t="str">
        <f>'ROZLOSOVÁNÍ_pátek '!E8</f>
        <v>Bytča U19</v>
      </c>
      <c r="B12" s="116">
        <f>'ROZLOSOVÁNÍ_pátek '!K25</f>
        <v>32</v>
      </c>
      <c r="C12" s="117" t="s">
        <v>9</v>
      </c>
      <c r="D12" s="111">
        <f>'ROZLOSOVÁNÍ_pátek '!I25</f>
        <v>30</v>
      </c>
      <c r="E12" s="110">
        <f>'ROZLOSOVÁNÍ_pátek '!K17</f>
        <v>31</v>
      </c>
      <c r="F12" s="117" t="s">
        <v>9</v>
      </c>
      <c r="G12" s="111">
        <f>'ROZLOSOVÁNÍ_pátek '!I17</f>
        <v>21</v>
      </c>
      <c r="H12" s="165"/>
      <c r="I12" s="166"/>
      <c r="J12" s="167"/>
      <c r="K12" s="110">
        <f>'ROZLOSOVÁNÍ_pátek '!I15</f>
        <v>38</v>
      </c>
      <c r="L12" s="117" t="s">
        <v>9</v>
      </c>
      <c r="M12" s="111">
        <f>'ROZLOSOVÁNÍ_pátek '!K15</f>
        <v>25</v>
      </c>
      <c r="N12" s="118">
        <f>SUM(B12,E12,K12,)</f>
        <v>101</v>
      </c>
      <c r="O12" s="119" t="s">
        <v>9</v>
      </c>
      <c r="P12" s="120">
        <f>SUM(D12,G12,M12,)</f>
        <v>76</v>
      </c>
      <c r="Q12" s="122">
        <f t="shared" si="1"/>
        <v>25</v>
      </c>
      <c r="R12" s="125">
        <v>4</v>
      </c>
      <c r="S12" s="126"/>
      <c r="T12" s="156">
        <v>1</v>
      </c>
    </row>
    <row r="13" spans="1:20" ht="54" customHeight="1">
      <c r="A13" s="152" t="str">
        <f>'ROZLOSOVÁNÍ_pátek '!G8</f>
        <v>Michalovce U19</v>
      </c>
      <c r="B13" s="116">
        <f>'ROZLOSOVÁNÍ_pátek '!K22</f>
        <v>41</v>
      </c>
      <c r="C13" s="117" t="s">
        <v>9</v>
      </c>
      <c r="D13" s="111">
        <f>'ROZLOSOVÁNÍ_pátek '!I22</f>
        <v>27</v>
      </c>
      <c r="E13" s="110">
        <f>'ROZLOSOVÁNÍ_pátek '!I20</f>
        <v>37</v>
      </c>
      <c r="F13" s="117" t="s">
        <v>9</v>
      </c>
      <c r="G13" s="111">
        <f>'ROZLOSOVÁNÍ_pátek '!K20</f>
        <v>24</v>
      </c>
      <c r="H13" s="110">
        <f>'ROZLOSOVÁNÍ_pátek '!K15</f>
        <v>25</v>
      </c>
      <c r="I13" s="117" t="s">
        <v>9</v>
      </c>
      <c r="J13" s="111">
        <f>'ROZLOSOVÁNÍ_pátek '!I15</f>
        <v>38</v>
      </c>
      <c r="K13" s="168"/>
      <c r="L13" s="169"/>
      <c r="M13" s="170"/>
      <c r="N13" s="118">
        <f>SUM(B13,E13,H13,)</f>
        <v>103</v>
      </c>
      <c r="O13" s="119" t="s">
        <v>9</v>
      </c>
      <c r="P13" s="120">
        <f>SUM(D13,G13,J13,)</f>
        <v>89</v>
      </c>
      <c r="Q13" s="122">
        <f t="shared" si="1"/>
        <v>14</v>
      </c>
      <c r="R13" s="125">
        <v>4</v>
      </c>
      <c r="S13" s="126"/>
      <c r="T13" s="156">
        <v>2</v>
      </c>
    </row>
    <row r="14" spans="1:20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</row>
    <row r="15" spans="1:20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</row>
    <row r="16" spans="1:20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</row>
    <row r="17" spans="1:19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</row>
    <row r="18" spans="1:19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</row>
    <row r="19" spans="1:19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</row>
    <row r="20" spans="1:19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</row>
    <row r="21" spans="1:19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</row>
    <row r="22" spans="1:19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</row>
    <row r="23" spans="1:19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</row>
  </sheetData>
  <mergeCells count="19">
    <mergeCell ref="A1:S1"/>
    <mergeCell ref="B3:D3"/>
    <mergeCell ref="E3:G3"/>
    <mergeCell ref="H3:J3"/>
    <mergeCell ref="K3:M3"/>
    <mergeCell ref="N3:P3"/>
    <mergeCell ref="B4:D4"/>
    <mergeCell ref="E5:G5"/>
    <mergeCell ref="H6:J6"/>
    <mergeCell ref="K7:M7"/>
    <mergeCell ref="B9:D9"/>
    <mergeCell ref="E9:G9"/>
    <mergeCell ref="H9:J9"/>
    <mergeCell ref="K9:M9"/>
    <mergeCell ref="N9:P9"/>
    <mergeCell ref="B10:D10"/>
    <mergeCell ref="E11:G11"/>
    <mergeCell ref="H12:J12"/>
    <mergeCell ref="K13:M13"/>
  </mergeCells>
  <printOptions horizontalCentered="1" verticalCentered="1"/>
  <pageMargins left="0.15748031496062992" right="0.35433070866141736" top="0.98425196850393704" bottom="0.98425196850393704" header="0.51181102362204722" footer="0.51181102362204722"/>
  <pageSetup paperSize="9" scale="7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topLeftCell="A7" zoomScale="85" zoomScaleNormal="85" workbookViewId="0">
      <selection activeCell="Q18" sqref="Q18"/>
    </sheetView>
  </sheetViews>
  <sheetFormatPr defaultRowHeight="12.75"/>
  <cols>
    <col min="1" max="1" width="24.28515625" customWidth="1"/>
    <col min="2" max="2" width="5.7109375" customWidth="1"/>
    <col min="3" max="3" width="1.7109375" customWidth="1"/>
    <col min="4" max="5" width="5.7109375" customWidth="1"/>
    <col min="6" max="6" width="1.7109375" customWidth="1"/>
    <col min="7" max="8" width="5.7109375" customWidth="1"/>
    <col min="9" max="9" width="1.7109375" customWidth="1"/>
    <col min="10" max="11" width="5.7109375" customWidth="1"/>
    <col min="12" max="12" width="1.7109375" customWidth="1"/>
    <col min="13" max="13" width="5.7109375" customWidth="1"/>
    <col min="14" max="14" width="6.28515625" customWidth="1"/>
    <col min="15" max="15" width="1.85546875" customWidth="1"/>
    <col min="16" max="17" width="6.85546875" customWidth="1"/>
    <col min="18" max="18" width="11.85546875" customWidth="1"/>
    <col min="19" max="19" width="10.85546875" customWidth="1"/>
  </cols>
  <sheetData>
    <row r="1" spans="1:20" ht="20.25">
      <c r="A1" s="181" t="s">
        <v>68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</row>
    <row r="2" spans="1:20" ht="22.5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20" s="6" customFormat="1" ht="54" customHeight="1" thickBot="1">
      <c r="A3" s="150" t="s">
        <v>93</v>
      </c>
      <c r="B3" s="177" t="str">
        <f>'ROZLOSOVÁNÍ_pátek '!G7</f>
        <v>TJ Sokol Poruba U17</v>
      </c>
      <c r="C3" s="178"/>
      <c r="D3" s="179"/>
      <c r="E3" s="180" t="str">
        <f>'ROZLOSOVÁNÍ_pátek '!E7</f>
        <v>Veselí U17</v>
      </c>
      <c r="F3" s="178"/>
      <c r="G3" s="179"/>
      <c r="H3" s="180" t="str">
        <f>'ROZLOSOVÁNÍ_pátek '!E9</f>
        <v>Bytča U17</v>
      </c>
      <c r="I3" s="178"/>
      <c r="J3" s="179"/>
      <c r="K3" s="180" t="str">
        <f>'ROZLOSOVÁNÍ_pátek '!G9</f>
        <v>Michalovce U17</v>
      </c>
      <c r="L3" s="178"/>
      <c r="M3" s="179"/>
      <c r="N3" s="171" t="s">
        <v>8</v>
      </c>
      <c r="O3" s="172"/>
      <c r="P3" s="173"/>
      <c r="Q3" s="14" t="s">
        <v>12</v>
      </c>
      <c r="R3" s="123" t="s">
        <v>4</v>
      </c>
      <c r="S3" s="124" t="s">
        <v>3</v>
      </c>
    </row>
    <row r="4" spans="1:20" ht="54" customHeight="1">
      <c r="A4" s="151" t="str">
        <f>'ROZLOSOVÁNÍ_pátek '!G7</f>
        <v>TJ Sokol Poruba U17</v>
      </c>
      <c r="B4" s="174"/>
      <c r="C4" s="175"/>
      <c r="D4" s="176"/>
      <c r="E4" s="106">
        <f>'ROZLOSOVÁNÍ_pátek '!K14</f>
        <v>26</v>
      </c>
      <c r="F4" s="107" t="s">
        <v>9</v>
      </c>
      <c r="G4" s="108">
        <f>'ROZLOSOVÁNÍ_pátek '!I14</f>
        <v>25</v>
      </c>
      <c r="H4" s="106">
        <f>'ROZLOSOVÁNÍ_pátek '!I23</f>
        <v>28</v>
      </c>
      <c r="I4" s="109" t="s">
        <v>9</v>
      </c>
      <c r="J4" s="108">
        <f>'ROZLOSOVÁNÍ_pátek '!K23</f>
        <v>33</v>
      </c>
      <c r="K4" s="110">
        <f>'ROZLOSOVÁNÍ_pátek '!I19</f>
        <v>26</v>
      </c>
      <c r="L4" s="109" t="s">
        <v>9</v>
      </c>
      <c r="M4" s="111">
        <f>'ROZLOSOVÁNÍ_pátek '!K19</f>
        <v>36</v>
      </c>
      <c r="N4" s="112">
        <f>SUM(E4,H4,K4,)</f>
        <v>80</v>
      </c>
      <c r="O4" s="113" t="s">
        <v>9</v>
      </c>
      <c r="P4" s="114">
        <f>SUM(G4,J4,M4,)</f>
        <v>94</v>
      </c>
      <c r="Q4" s="115">
        <f t="shared" ref="Q4:Q7" si="0">SUM(N4-P4)</f>
        <v>-14</v>
      </c>
      <c r="R4" s="125">
        <v>2</v>
      </c>
      <c r="S4" s="126">
        <v>4</v>
      </c>
    </row>
    <row r="5" spans="1:20" ht="54" customHeight="1">
      <c r="A5" s="152" t="str">
        <f>'ROZLOSOVÁNÍ_pátek '!E7</f>
        <v>Veselí U17</v>
      </c>
      <c r="B5" s="116">
        <f>'ROZLOSOVÁNÍ_pátek '!I14</f>
        <v>25</v>
      </c>
      <c r="C5" s="117" t="s">
        <v>9</v>
      </c>
      <c r="D5" s="111">
        <f>'ROZLOSOVÁNÍ_pátek '!K14</f>
        <v>26</v>
      </c>
      <c r="E5" s="165"/>
      <c r="F5" s="166"/>
      <c r="G5" s="167"/>
      <c r="H5" s="110">
        <f>'ROZLOSOVÁNÍ_pátek '!I18</f>
        <v>27</v>
      </c>
      <c r="I5" s="117" t="s">
        <v>9</v>
      </c>
      <c r="J5" s="111">
        <f>'ROZLOSOVÁNÍ_pátek '!K18</f>
        <v>24</v>
      </c>
      <c r="K5" s="110">
        <f>'ROZLOSOVÁNÍ_pátek '!K24</f>
        <v>27</v>
      </c>
      <c r="L5" s="117" t="s">
        <v>9</v>
      </c>
      <c r="M5" s="111">
        <f>'ROZLOSOVÁNÍ_pátek '!I24</f>
        <v>37</v>
      </c>
      <c r="N5" s="118">
        <f>SUM(B5,H5,K5,)</f>
        <v>79</v>
      </c>
      <c r="O5" s="119" t="s">
        <v>9</v>
      </c>
      <c r="P5" s="120">
        <f>SUM(D5,J5,M5,)</f>
        <v>87</v>
      </c>
      <c r="Q5" s="121">
        <f t="shared" si="0"/>
        <v>-8</v>
      </c>
      <c r="R5" s="125">
        <v>2</v>
      </c>
      <c r="S5" s="126">
        <v>3</v>
      </c>
    </row>
    <row r="6" spans="1:20" ht="54" customHeight="1">
      <c r="A6" s="152" t="str">
        <f>'ROZLOSOVÁNÍ_pátek '!E9</f>
        <v>Bytča U17</v>
      </c>
      <c r="B6" s="116">
        <f>'ROZLOSOVÁNÍ_pátek '!K23</f>
        <v>33</v>
      </c>
      <c r="C6" s="117" t="s">
        <v>9</v>
      </c>
      <c r="D6" s="111">
        <f>'ROZLOSOVÁNÍ_pátek '!I23</f>
        <v>28</v>
      </c>
      <c r="E6" s="110">
        <f>'ROZLOSOVÁNÍ_pátek '!K18</f>
        <v>24</v>
      </c>
      <c r="F6" s="117" t="s">
        <v>9</v>
      </c>
      <c r="G6" s="111">
        <f>'ROZLOSOVÁNÍ_pátek '!I18</f>
        <v>27</v>
      </c>
      <c r="H6" s="165"/>
      <c r="I6" s="166"/>
      <c r="J6" s="167"/>
      <c r="K6" s="110">
        <f>'ROZLOSOVÁNÍ_pátek '!I16</f>
        <v>19</v>
      </c>
      <c r="L6" s="117" t="s">
        <v>9</v>
      </c>
      <c r="M6" s="111">
        <f>'ROZLOSOVÁNÍ_pátek '!K16</f>
        <v>40</v>
      </c>
      <c r="N6" s="118">
        <f>SUM(B6,E6,K6,)</f>
        <v>76</v>
      </c>
      <c r="O6" s="119" t="s">
        <v>9</v>
      </c>
      <c r="P6" s="120">
        <f>SUM(D6,G6,M6,)</f>
        <v>95</v>
      </c>
      <c r="Q6" s="122">
        <f t="shared" si="0"/>
        <v>-19</v>
      </c>
      <c r="R6" s="125">
        <v>2</v>
      </c>
      <c r="S6" s="126">
        <v>2</v>
      </c>
    </row>
    <row r="7" spans="1:20" ht="54" customHeight="1">
      <c r="A7" s="152" t="str">
        <f>'ROZLOSOVÁNÍ_pátek '!G9</f>
        <v>Michalovce U17</v>
      </c>
      <c r="B7" s="116">
        <f>'ROZLOSOVÁNÍ_pátek '!K19</f>
        <v>36</v>
      </c>
      <c r="C7" s="117" t="s">
        <v>9</v>
      </c>
      <c r="D7" s="111">
        <f>'ROZLOSOVÁNÍ_pátek '!I19</f>
        <v>26</v>
      </c>
      <c r="E7" s="110">
        <f>'ROZLOSOVÁNÍ_pátek '!I24</f>
        <v>37</v>
      </c>
      <c r="F7" s="117" t="s">
        <v>9</v>
      </c>
      <c r="G7" s="111">
        <f>'ROZLOSOVÁNÍ_pátek '!K24</f>
        <v>27</v>
      </c>
      <c r="H7" s="110">
        <f>'ROZLOSOVÁNÍ_pátek '!K16</f>
        <v>40</v>
      </c>
      <c r="I7" s="117" t="s">
        <v>9</v>
      </c>
      <c r="J7" s="111">
        <f>'ROZLOSOVÁNÍ_pátek '!I16</f>
        <v>19</v>
      </c>
      <c r="K7" s="168"/>
      <c r="L7" s="169"/>
      <c r="M7" s="170"/>
      <c r="N7" s="118">
        <f>SUM(B7,E7,H7,)</f>
        <v>113</v>
      </c>
      <c r="O7" s="119" t="s">
        <v>9</v>
      </c>
      <c r="P7" s="120">
        <f>SUM(D7,G7,J7,)</f>
        <v>72</v>
      </c>
      <c r="Q7" s="122">
        <f t="shared" si="0"/>
        <v>41</v>
      </c>
      <c r="R7" s="125">
        <v>6</v>
      </c>
      <c r="S7" s="126">
        <v>1</v>
      </c>
    </row>
    <row r="8" spans="1:20" ht="13.5" thickBo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</row>
    <row r="9" spans="1:20" s="6" customFormat="1" ht="54" customHeight="1" thickBot="1">
      <c r="A9" s="150" t="s">
        <v>94</v>
      </c>
      <c r="B9" s="177" t="str">
        <f>'ROZLOSOVÁNÍ_pátek '!G6</f>
        <v>TJ Sokol Poruba U19</v>
      </c>
      <c r="C9" s="178"/>
      <c r="D9" s="179"/>
      <c r="E9" s="180" t="str">
        <f>'ROZLOSOVÁNÍ_pátek '!E6</f>
        <v>Olomouc U19</v>
      </c>
      <c r="F9" s="178"/>
      <c r="G9" s="179"/>
      <c r="H9" s="180" t="str">
        <f>'ROZLOSOVÁNÍ_pátek '!E8</f>
        <v>Bytča U19</v>
      </c>
      <c r="I9" s="178"/>
      <c r="J9" s="179"/>
      <c r="K9" s="180" t="str">
        <f>'ROZLOSOVÁNÍ_pátek '!G8</f>
        <v>Michalovce U19</v>
      </c>
      <c r="L9" s="178"/>
      <c r="M9" s="179"/>
      <c r="N9" s="171" t="s">
        <v>8</v>
      </c>
      <c r="O9" s="172"/>
      <c r="P9" s="173"/>
      <c r="Q9" s="14" t="s">
        <v>12</v>
      </c>
      <c r="R9" s="123" t="s">
        <v>4</v>
      </c>
      <c r="S9" s="124" t="s">
        <v>3</v>
      </c>
    </row>
    <row r="10" spans="1:20" ht="54" customHeight="1">
      <c r="A10" s="151" t="str">
        <f>'ROZLOSOVÁNÍ_pátek '!G6</f>
        <v>TJ Sokol Poruba U19</v>
      </c>
      <c r="B10" s="174"/>
      <c r="C10" s="175"/>
      <c r="D10" s="176"/>
      <c r="E10" s="106">
        <f>'ROZLOSOVÁNÍ_pátek '!K12</f>
        <v>37</v>
      </c>
      <c r="F10" s="107" t="s">
        <v>9</v>
      </c>
      <c r="G10" s="108">
        <f>'ROZLOSOVÁNÍ_pátek '!I12</f>
        <v>32</v>
      </c>
      <c r="H10" s="106">
        <f>'ROZLOSOVÁNÍ_pátek '!I25</f>
        <v>30</v>
      </c>
      <c r="I10" s="109" t="s">
        <v>9</v>
      </c>
      <c r="J10" s="108">
        <f>'ROZLOSOVÁNÍ_pátek '!K25</f>
        <v>32</v>
      </c>
      <c r="K10" s="110">
        <f>'ROZLOSOVÁNÍ_pátek '!I22</f>
        <v>27</v>
      </c>
      <c r="L10" s="109" t="s">
        <v>9</v>
      </c>
      <c r="M10" s="111">
        <f>'ROZLOSOVÁNÍ_pátek '!K22</f>
        <v>41</v>
      </c>
      <c r="N10" s="112">
        <f>SUM(E10,H10,K10,)</f>
        <v>94</v>
      </c>
      <c r="O10" s="113" t="s">
        <v>9</v>
      </c>
      <c r="P10" s="114">
        <f>SUM(G10,J10,M10,)</f>
        <v>105</v>
      </c>
      <c r="Q10" s="115">
        <f t="shared" ref="Q10:Q13" si="1">SUM(N10-P10)</f>
        <v>-11</v>
      </c>
      <c r="R10" s="125">
        <v>2</v>
      </c>
      <c r="S10" s="126">
        <v>3</v>
      </c>
      <c r="T10" s="156"/>
    </row>
    <row r="11" spans="1:20" ht="54" customHeight="1">
      <c r="A11" s="152" t="str">
        <f>'ROZLOSOVÁNÍ_pátek '!E6</f>
        <v>Olomouc U19</v>
      </c>
      <c r="B11" s="116">
        <f>'ROZLOSOVÁNÍ_pátek '!I12</f>
        <v>32</v>
      </c>
      <c r="C11" s="117" t="s">
        <v>9</v>
      </c>
      <c r="D11" s="111">
        <f>'ROZLOSOVÁNÍ_pátek '!K12</f>
        <v>37</v>
      </c>
      <c r="E11" s="165"/>
      <c r="F11" s="166"/>
      <c r="G11" s="167"/>
      <c r="H11" s="110">
        <f>'ROZLOSOVÁNÍ_pátek '!I17</f>
        <v>21</v>
      </c>
      <c r="I11" s="117" t="s">
        <v>9</v>
      </c>
      <c r="J11" s="111">
        <f>'ROZLOSOVÁNÍ_pátek '!K17</f>
        <v>31</v>
      </c>
      <c r="K11" s="110">
        <f>'ROZLOSOVÁNÍ_pátek '!K20</f>
        <v>24</v>
      </c>
      <c r="L11" s="117" t="s">
        <v>9</v>
      </c>
      <c r="M11" s="111">
        <f>'ROZLOSOVÁNÍ_pátek '!I20</f>
        <v>37</v>
      </c>
      <c r="N11" s="118">
        <f>SUM(B11,H11,K11,)</f>
        <v>77</v>
      </c>
      <c r="O11" s="119" t="s">
        <v>9</v>
      </c>
      <c r="P11" s="120">
        <f>SUM(D11,J11,M11,)</f>
        <v>105</v>
      </c>
      <c r="Q11" s="121">
        <f t="shared" si="1"/>
        <v>-28</v>
      </c>
      <c r="R11" s="125">
        <v>0</v>
      </c>
      <c r="S11" s="126">
        <v>4</v>
      </c>
      <c r="T11" s="156"/>
    </row>
    <row r="12" spans="1:20" ht="54" customHeight="1">
      <c r="A12" s="152" t="str">
        <f>'ROZLOSOVÁNÍ_pátek '!E8</f>
        <v>Bytča U19</v>
      </c>
      <c r="B12" s="116">
        <f>'ROZLOSOVÁNÍ_pátek '!K25</f>
        <v>32</v>
      </c>
      <c r="C12" s="117" t="s">
        <v>9</v>
      </c>
      <c r="D12" s="111">
        <f>'ROZLOSOVÁNÍ_pátek '!I25</f>
        <v>30</v>
      </c>
      <c r="E12" s="110">
        <f>'ROZLOSOVÁNÍ_pátek '!K17</f>
        <v>31</v>
      </c>
      <c r="F12" s="117" t="s">
        <v>9</v>
      </c>
      <c r="G12" s="111">
        <f>'ROZLOSOVÁNÍ_pátek '!I17</f>
        <v>21</v>
      </c>
      <c r="H12" s="165"/>
      <c r="I12" s="166"/>
      <c r="J12" s="167"/>
      <c r="K12" s="110">
        <f>'ROZLOSOVÁNÍ_pátek '!I15</f>
        <v>38</v>
      </c>
      <c r="L12" s="117" t="s">
        <v>9</v>
      </c>
      <c r="M12" s="111">
        <f>'ROZLOSOVÁNÍ_pátek '!K15</f>
        <v>25</v>
      </c>
      <c r="N12" s="118">
        <f>SUM(B12,E12,K12,)</f>
        <v>101</v>
      </c>
      <c r="O12" s="119" t="s">
        <v>9</v>
      </c>
      <c r="P12" s="120">
        <f>SUM(D12,G12,M12,)</f>
        <v>76</v>
      </c>
      <c r="Q12" s="122">
        <f t="shared" si="1"/>
        <v>25</v>
      </c>
      <c r="R12" s="125">
        <v>6</v>
      </c>
      <c r="S12" s="126">
        <v>1</v>
      </c>
      <c r="T12" s="156"/>
    </row>
    <row r="13" spans="1:20" ht="54" customHeight="1">
      <c r="A13" s="152" t="str">
        <f>'ROZLOSOVÁNÍ_pátek '!G8</f>
        <v>Michalovce U19</v>
      </c>
      <c r="B13" s="116">
        <f>'ROZLOSOVÁNÍ_pátek '!K22</f>
        <v>41</v>
      </c>
      <c r="C13" s="117" t="s">
        <v>9</v>
      </c>
      <c r="D13" s="111">
        <f>'ROZLOSOVÁNÍ_pátek '!I22</f>
        <v>27</v>
      </c>
      <c r="E13" s="110">
        <f>'ROZLOSOVÁNÍ_pátek '!I20</f>
        <v>37</v>
      </c>
      <c r="F13" s="117" t="s">
        <v>9</v>
      </c>
      <c r="G13" s="111">
        <f>'ROZLOSOVÁNÍ_pátek '!K20</f>
        <v>24</v>
      </c>
      <c r="H13" s="110">
        <f>'ROZLOSOVÁNÍ_pátek '!K15</f>
        <v>25</v>
      </c>
      <c r="I13" s="117" t="s">
        <v>9</v>
      </c>
      <c r="J13" s="111">
        <f>'ROZLOSOVÁNÍ_pátek '!I15</f>
        <v>38</v>
      </c>
      <c r="K13" s="168"/>
      <c r="L13" s="169"/>
      <c r="M13" s="170"/>
      <c r="N13" s="118">
        <f>SUM(B13,E13,H13,)</f>
        <v>103</v>
      </c>
      <c r="O13" s="119" t="s">
        <v>9</v>
      </c>
      <c r="P13" s="120">
        <f>SUM(D13,G13,J13,)</f>
        <v>89</v>
      </c>
      <c r="Q13" s="122">
        <f t="shared" si="1"/>
        <v>14</v>
      </c>
      <c r="R13" s="125">
        <v>4</v>
      </c>
      <c r="S13" s="126">
        <v>2</v>
      </c>
      <c r="T13" s="156"/>
    </row>
    <row r="14" spans="1:20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</row>
    <row r="15" spans="1:20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</row>
    <row r="16" spans="1:20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</row>
    <row r="17" spans="1:19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</row>
    <row r="18" spans="1:19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</row>
    <row r="19" spans="1:19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</row>
    <row r="20" spans="1:19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</row>
    <row r="21" spans="1:19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</row>
    <row r="22" spans="1:19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</row>
    <row r="23" spans="1:19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</row>
  </sheetData>
  <mergeCells count="19">
    <mergeCell ref="A1:S1"/>
    <mergeCell ref="B3:D3"/>
    <mergeCell ref="B4:D4"/>
    <mergeCell ref="N3:P3"/>
    <mergeCell ref="E3:G3"/>
    <mergeCell ref="H6:J6"/>
    <mergeCell ref="K3:M3"/>
    <mergeCell ref="K7:M7"/>
    <mergeCell ref="E5:G5"/>
    <mergeCell ref="H3:J3"/>
    <mergeCell ref="E11:G11"/>
    <mergeCell ref="H12:J12"/>
    <mergeCell ref="K13:M13"/>
    <mergeCell ref="N9:P9"/>
    <mergeCell ref="B10:D10"/>
    <mergeCell ref="B9:D9"/>
    <mergeCell ref="E9:G9"/>
    <mergeCell ref="H9:J9"/>
    <mergeCell ref="K9:M9"/>
  </mergeCells>
  <phoneticPr fontId="0" type="noConversion"/>
  <printOptions horizontalCentered="1" verticalCentered="1"/>
  <pageMargins left="0.15748031496062992" right="0.35433070866141736" top="0.98425196850393704" bottom="0.98425196850393704" header="0.51181102362204722" footer="0.51181102362204722"/>
  <pageSetup paperSize="9" scale="7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Q33"/>
  <sheetViews>
    <sheetView topLeftCell="A19" workbookViewId="0">
      <selection activeCell="AH23" sqref="AH23"/>
    </sheetView>
  </sheetViews>
  <sheetFormatPr defaultColWidth="4.28515625" defaultRowHeight="17.25" customHeight="1"/>
  <cols>
    <col min="1" max="1" width="0.85546875" customWidth="1"/>
    <col min="2" max="2" width="4.85546875" customWidth="1"/>
    <col min="3" max="3" width="21.140625" customWidth="1"/>
    <col min="4" max="4" width="6.5703125" customWidth="1"/>
    <col min="5" max="5" width="13.140625" customWidth="1"/>
    <col min="6" max="6" width="3.140625" customWidth="1"/>
    <col min="7" max="7" width="2.140625" customWidth="1"/>
    <col min="8" max="8" width="2.85546875" customWidth="1"/>
    <col min="9" max="9" width="12.5703125" customWidth="1"/>
    <col min="10" max="10" width="3.140625" customWidth="1"/>
    <col min="11" max="11" width="2.140625" customWidth="1"/>
    <col min="12" max="12" width="2.85546875" customWidth="1"/>
    <col min="13" max="13" width="12.28515625" customWidth="1"/>
    <col min="14" max="14" width="3.140625" customWidth="1"/>
    <col min="15" max="15" width="2.140625" customWidth="1"/>
    <col min="16" max="16" width="2.85546875" customWidth="1"/>
  </cols>
  <sheetData>
    <row r="1" spans="2:16" ht="17.25" customHeight="1">
      <c r="B1">
        <v>2</v>
      </c>
    </row>
    <row r="2" spans="2:16" ht="17.25" customHeight="1" thickBot="1"/>
    <row r="3" spans="2:16" ht="16.5" customHeight="1" thickBot="1">
      <c r="B3" s="200" t="s">
        <v>15</v>
      </c>
      <c r="C3" s="201"/>
      <c r="D3" s="202"/>
      <c r="E3" s="200" t="s">
        <v>96</v>
      </c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2"/>
    </row>
    <row r="4" spans="2:16" ht="15.75" customHeight="1" thickBot="1">
      <c r="B4" s="203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</row>
    <row r="5" spans="2:16" ht="15.75" customHeight="1">
      <c r="B5" s="182" t="s">
        <v>22</v>
      </c>
      <c r="C5" s="183"/>
      <c r="D5" s="184"/>
      <c r="E5" s="48" t="s">
        <v>23</v>
      </c>
      <c r="F5" s="48"/>
      <c r="G5" s="48"/>
      <c r="H5" s="49"/>
      <c r="I5" s="48" t="s">
        <v>24</v>
      </c>
      <c r="J5" s="48"/>
      <c r="K5" s="48"/>
      <c r="L5" s="49"/>
      <c r="M5" s="127" t="s">
        <v>25</v>
      </c>
      <c r="N5" s="48"/>
      <c r="O5" s="48"/>
      <c r="P5" s="49"/>
    </row>
    <row r="6" spans="2:16" ht="15.75" customHeight="1" thickBot="1">
      <c r="B6" s="195" t="str">
        <f>'ROZLOSOVÁNÍ_pátek '!G6</f>
        <v>TJ Sokol Poruba U19</v>
      </c>
      <c r="C6" s="196"/>
      <c r="D6" s="197"/>
      <c r="E6" s="192" t="str">
        <f>'ROZLOSOVÁNÍ_pátek '!E6</f>
        <v>Olomouc U19</v>
      </c>
      <c r="F6" s="193"/>
      <c r="G6" s="193"/>
      <c r="H6" s="194"/>
      <c r="I6" s="192" t="str">
        <f>'ROZLOSOVÁNÍ_pátek '!G8</f>
        <v>Michalovce U19</v>
      </c>
      <c r="J6" s="193"/>
      <c r="K6" s="193"/>
      <c r="L6" s="194"/>
      <c r="M6" s="192" t="str">
        <f>'ROZLOSOVÁNÍ_pátek '!E8</f>
        <v>Bytča U19</v>
      </c>
      <c r="N6" s="193"/>
      <c r="O6" s="193"/>
      <c r="P6" s="194"/>
    </row>
    <row r="7" spans="2:16" ht="16.5" customHeight="1" thickBot="1">
      <c r="B7" s="50" t="s">
        <v>6</v>
      </c>
      <c r="C7" s="51" t="s">
        <v>28</v>
      </c>
      <c r="D7" s="52" t="s">
        <v>29</v>
      </c>
      <c r="E7" s="31" t="s">
        <v>5</v>
      </c>
      <c r="F7" s="31"/>
      <c r="G7" s="29" t="s">
        <v>30</v>
      </c>
      <c r="H7" s="30" t="s">
        <v>31</v>
      </c>
      <c r="I7" s="31" t="s">
        <v>5</v>
      </c>
      <c r="J7" s="31"/>
      <c r="K7" s="29" t="s">
        <v>30</v>
      </c>
      <c r="L7" s="30" t="s">
        <v>31</v>
      </c>
      <c r="M7" s="31" t="s">
        <v>5</v>
      </c>
      <c r="N7" s="31"/>
      <c r="O7" s="29" t="s">
        <v>30</v>
      </c>
      <c r="P7" s="30" t="s">
        <v>31</v>
      </c>
    </row>
    <row r="8" spans="2:16" ht="20.25" customHeight="1">
      <c r="B8" s="32">
        <v>11</v>
      </c>
      <c r="C8" s="33" t="s">
        <v>142</v>
      </c>
      <c r="D8" s="34"/>
      <c r="E8" s="85" t="s">
        <v>51</v>
      </c>
      <c r="F8" s="85">
        <v>5</v>
      </c>
      <c r="G8" s="87"/>
      <c r="H8" s="89"/>
      <c r="I8" s="85"/>
      <c r="J8" s="85"/>
      <c r="K8" s="87"/>
      <c r="L8" s="89"/>
      <c r="M8" s="85"/>
      <c r="N8" s="85">
        <v>1</v>
      </c>
      <c r="O8" s="87"/>
      <c r="P8" s="89"/>
    </row>
    <row r="9" spans="2:16" ht="20.25" customHeight="1">
      <c r="B9" s="35">
        <v>4</v>
      </c>
      <c r="C9" s="36" t="s">
        <v>202</v>
      </c>
      <c r="D9" s="37"/>
      <c r="E9" s="86" t="s">
        <v>53</v>
      </c>
      <c r="F9" s="86">
        <v>6</v>
      </c>
      <c r="G9" s="88"/>
      <c r="H9" s="90"/>
      <c r="I9" s="86" t="s">
        <v>193</v>
      </c>
      <c r="J9" s="86">
        <v>8</v>
      </c>
      <c r="K9" s="88"/>
      <c r="L9" s="90"/>
      <c r="M9" s="86"/>
      <c r="N9" s="86">
        <v>4</v>
      </c>
      <c r="O9" s="88"/>
      <c r="P9" s="90"/>
    </row>
    <row r="10" spans="2:16" ht="20.25" customHeight="1">
      <c r="B10" s="35">
        <v>5</v>
      </c>
      <c r="C10" s="36" t="s">
        <v>203</v>
      </c>
      <c r="D10" s="37"/>
      <c r="E10" s="86"/>
      <c r="F10" s="86">
        <v>0</v>
      </c>
      <c r="G10" s="88"/>
      <c r="H10" s="90"/>
      <c r="I10" s="86" t="s">
        <v>52</v>
      </c>
      <c r="J10" s="86">
        <v>2</v>
      </c>
      <c r="K10" s="88"/>
      <c r="L10" s="90"/>
      <c r="M10" s="86"/>
      <c r="N10" s="86">
        <v>2</v>
      </c>
      <c r="O10" s="88"/>
      <c r="P10" s="90"/>
    </row>
    <row r="11" spans="2:16" ht="20.25" customHeight="1">
      <c r="B11" s="35">
        <v>7</v>
      </c>
      <c r="C11" s="36" t="s">
        <v>204</v>
      </c>
      <c r="D11" s="37"/>
      <c r="E11" s="86" t="s">
        <v>48</v>
      </c>
      <c r="F11" s="86">
        <v>2</v>
      </c>
      <c r="G11" s="88"/>
      <c r="H11" s="90" t="s">
        <v>47</v>
      </c>
      <c r="I11" s="86"/>
      <c r="J11" s="86"/>
      <c r="K11" s="88"/>
      <c r="L11" s="90"/>
      <c r="M11" s="86"/>
      <c r="N11" s="86">
        <v>2</v>
      </c>
      <c r="O11" s="88"/>
      <c r="P11" s="90"/>
    </row>
    <row r="12" spans="2:16" ht="20.25" customHeight="1">
      <c r="B12" s="35">
        <v>9</v>
      </c>
      <c r="C12" s="36" t="s">
        <v>205</v>
      </c>
      <c r="D12" s="37"/>
      <c r="E12" s="86"/>
      <c r="F12" s="86">
        <v>0</v>
      </c>
      <c r="G12" s="88" t="s">
        <v>47</v>
      </c>
      <c r="H12" s="90" t="s">
        <v>48</v>
      </c>
      <c r="I12" s="86" t="s">
        <v>52</v>
      </c>
      <c r="J12" s="86">
        <v>2</v>
      </c>
      <c r="K12" s="88"/>
      <c r="L12" s="90"/>
      <c r="M12" s="86"/>
      <c r="N12" s="86"/>
      <c r="O12" s="88"/>
      <c r="P12" s="90"/>
    </row>
    <row r="13" spans="2:16" ht="20.25" customHeight="1">
      <c r="B13" s="35">
        <v>14</v>
      </c>
      <c r="C13" s="36" t="s">
        <v>206</v>
      </c>
      <c r="D13" s="37"/>
      <c r="E13" s="86"/>
      <c r="F13" s="86">
        <v>0</v>
      </c>
      <c r="G13" s="88"/>
      <c r="H13" s="90" t="s">
        <v>48</v>
      </c>
      <c r="I13" s="86" t="s">
        <v>47</v>
      </c>
      <c r="J13" s="86">
        <v>1</v>
      </c>
      <c r="K13" s="88"/>
      <c r="L13" s="90" t="s">
        <v>47</v>
      </c>
      <c r="M13" s="86"/>
      <c r="N13" s="86"/>
      <c r="O13" s="88"/>
      <c r="P13" s="90"/>
    </row>
    <row r="14" spans="2:16" ht="20.25" customHeight="1">
      <c r="B14" s="35">
        <v>15</v>
      </c>
      <c r="C14" s="36" t="s">
        <v>207</v>
      </c>
      <c r="D14" s="37"/>
      <c r="E14" s="86" t="s">
        <v>66</v>
      </c>
      <c r="F14" s="86">
        <v>3</v>
      </c>
      <c r="G14" s="88" t="s">
        <v>47</v>
      </c>
      <c r="H14" s="90" t="s">
        <v>47</v>
      </c>
      <c r="I14" s="86"/>
      <c r="J14" s="86"/>
      <c r="K14" s="88"/>
      <c r="L14" s="90"/>
      <c r="M14" s="86"/>
      <c r="N14" s="86">
        <v>4</v>
      </c>
      <c r="O14" s="88"/>
      <c r="P14" s="90"/>
    </row>
    <row r="15" spans="2:16" ht="20.25" customHeight="1">
      <c r="B15" s="35">
        <v>16</v>
      </c>
      <c r="C15" s="36" t="s">
        <v>208</v>
      </c>
      <c r="D15" s="37"/>
      <c r="E15" s="86"/>
      <c r="F15" s="86">
        <v>0</v>
      </c>
      <c r="G15" s="88"/>
      <c r="H15" s="90"/>
      <c r="I15" s="86"/>
      <c r="J15" s="86"/>
      <c r="K15" s="88"/>
      <c r="L15" s="90"/>
      <c r="M15" s="86"/>
      <c r="N15" s="86"/>
      <c r="O15" s="88"/>
      <c r="P15" s="90"/>
    </row>
    <row r="16" spans="2:16" ht="20.25" customHeight="1">
      <c r="B16" s="35">
        <v>17</v>
      </c>
      <c r="C16" s="36" t="s">
        <v>209</v>
      </c>
      <c r="D16" s="37"/>
      <c r="E16" s="86" t="s">
        <v>67</v>
      </c>
      <c r="F16" s="86">
        <v>9</v>
      </c>
      <c r="G16" s="88" t="s">
        <v>47</v>
      </c>
      <c r="H16" s="90" t="s">
        <v>47</v>
      </c>
      <c r="I16" s="86" t="s">
        <v>50</v>
      </c>
      <c r="J16" s="86">
        <v>4</v>
      </c>
      <c r="K16" s="88"/>
      <c r="L16" s="90"/>
      <c r="M16" s="86"/>
      <c r="N16" s="86">
        <v>6</v>
      </c>
      <c r="O16" s="88"/>
      <c r="P16" s="90"/>
    </row>
    <row r="17" spans="2:17" ht="20.25" customHeight="1">
      <c r="B17" s="35">
        <v>18</v>
      </c>
      <c r="C17" s="36" t="s">
        <v>210</v>
      </c>
      <c r="D17" s="37"/>
      <c r="E17" s="86" t="s">
        <v>65</v>
      </c>
      <c r="F17" s="86">
        <v>3</v>
      </c>
      <c r="G17" s="88"/>
      <c r="H17" s="90" t="s">
        <v>47</v>
      </c>
      <c r="I17" s="86" t="s">
        <v>54</v>
      </c>
      <c r="J17" s="86">
        <v>6</v>
      </c>
      <c r="K17" s="88"/>
      <c r="L17" s="90"/>
      <c r="M17" s="86"/>
      <c r="N17" s="86">
        <v>8</v>
      </c>
      <c r="O17" s="88"/>
      <c r="P17" s="90"/>
    </row>
    <row r="18" spans="2:17" ht="20.25" customHeight="1">
      <c r="B18" s="35">
        <v>24</v>
      </c>
      <c r="C18" s="36" t="s">
        <v>211</v>
      </c>
      <c r="D18" s="37"/>
      <c r="E18" s="86" t="s">
        <v>47</v>
      </c>
      <c r="F18" s="86">
        <v>1</v>
      </c>
      <c r="G18" s="88"/>
      <c r="H18" s="90"/>
      <c r="I18" s="86"/>
      <c r="J18" s="86"/>
      <c r="K18" s="88"/>
      <c r="L18" s="90"/>
      <c r="M18" s="86"/>
      <c r="N18" s="86"/>
      <c r="O18" s="88"/>
      <c r="P18" s="90"/>
    </row>
    <row r="19" spans="2:17" ht="20.25" customHeight="1">
      <c r="B19" s="35">
        <v>27</v>
      </c>
      <c r="C19" s="36" t="s">
        <v>212</v>
      </c>
      <c r="D19" s="37"/>
      <c r="E19" s="86" t="s">
        <v>143</v>
      </c>
      <c r="F19" s="86">
        <v>8</v>
      </c>
      <c r="G19" s="88"/>
      <c r="H19" s="90"/>
      <c r="I19" s="86" t="s">
        <v>50</v>
      </c>
      <c r="J19" s="86">
        <v>4</v>
      </c>
      <c r="K19" s="88"/>
      <c r="L19" s="90"/>
      <c r="M19" s="86"/>
      <c r="N19" s="86">
        <v>2</v>
      </c>
      <c r="O19" s="88"/>
      <c r="P19" s="90"/>
    </row>
    <row r="20" spans="2:17" ht="20.25" customHeight="1">
      <c r="B20" s="35"/>
      <c r="C20" s="36"/>
      <c r="D20" s="37"/>
      <c r="E20" s="86"/>
      <c r="F20" s="86"/>
      <c r="G20" s="88"/>
      <c r="H20" s="90"/>
      <c r="I20" s="86"/>
      <c r="J20" s="86"/>
      <c r="K20" s="88"/>
      <c r="L20" s="90"/>
      <c r="M20" s="92"/>
      <c r="N20" s="86"/>
      <c r="O20" s="88"/>
      <c r="P20" s="90"/>
      <c r="Q20" t="s">
        <v>228</v>
      </c>
    </row>
    <row r="21" spans="2:17" ht="20.25" customHeight="1">
      <c r="B21" s="35"/>
      <c r="C21" s="36"/>
      <c r="D21" s="37"/>
      <c r="E21" s="86"/>
      <c r="F21" s="86"/>
      <c r="G21" s="88"/>
      <c r="H21" s="90"/>
      <c r="I21" s="86"/>
      <c r="J21" s="86"/>
      <c r="K21" s="88"/>
      <c r="L21" s="90"/>
      <c r="M21" s="86"/>
      <c r="N21" s="86"/>
      <c r="O21" s="88"/>
      <c r="P21" s="90"/>
    </row>
    <row r="22" spans="2:17" ht="20.25" customHeight="1">
      <c r="B22" s="35"/>
      <c r="C22" s="36"/>
      <c r="D22" s="37"/>
      <c r="E22" s="86"/>
      <c r="F22" s="86"/>
      <c r="G22" s="88"/>
      <c r="H22" s="90"/>
      <c r="I22" s="86"/>
      <c r="J22" s="86"/>
      <c r="K22" s="88"/>
      <c r="L22" s="90"/>
      <c r="M22" s="86"/>
      <c r="N22" s="86"/>
      <c r="O22" s="88"/>
      <c r="P22" s="90"/>
    </row>
    <row r="23" spans="2:17" ht="20.25" customHeight="1" thickBot="1">
      <c r="B23" s="38"/>
      <c r="C23" s="39"/>
      <c r="D23" s="40"/>
      <c r="E23" s="93"/>
      <c r="F23" s="93"/>
      <c r="G23" s="94"/>
      <c r="H23" s="95"/>
      <c r="I23" s="93"/>
      <c r="J23" s="93"/>
      <c r="K23" s="94"/>
      <c r="L23" s="95"/>
      <c r="M23" s="93"/>
      <c r="N23" s="93"/>
      <c r="O23" s="94"/>
      <c r="P23" s="95"/>
    </row>
    <row r="24" spans="2:17" ht="15" customHeight="1">
      <c r="B24" s="182" t="s">
        <v>17</v>
      </c>
      <c r="C24" s="183"/>
      <c r="D24" s="41"/>
      <c r="E24" s="182" t="s">
        <v>7</v>
      </c>
      <c r="F24" s="187" t="s">
        <v>141</v>
      </c>
      <c r="G24" s="188"/>
      <c r="H24" s="189"/>
      <c r="I24" s="182" t="s">
        <v>7</v>
      </c>
      <c r="J24" s="187" t="s">
        <v>200</v>
      </c>
      <c r="K24" s="188"/>
      <c r="L24" s="189"/>
      <c r="M24" s="182" t="s">
        <v>7</v>
      </c>
      <c r="N24" s="187" t="s">
        <v>229</v>
      </c>
      <c r="O24" s="188"/>
      <c r="P24" s="189"/>
    </row>
    <row r="25" spans="2:17" ht="17.25" customHeight="1" thickBot="1">
      <c r="B25" s="198"/>
      <c r="C25" s="199"/>
      <c r="D25" s="41"/>
      <c r="E25" s="186"/>
      <c r="F25" s="190"/>
      <c r="G25" s="190"/>
      <c r="H25" s="191"/>
      <c r="I25" s="186"/>
      <c r="J25" s="190"/>
      <c r="K25" s="190"/>
      <c r="L25" s="191"/>
      <c r="M25" s="186"/>
      <c r="N25" s="190"/>
      <c r="O25" s="190"/>
      <c r="P25" s="191"/>
    </row>
    <row r="26" spans="2:17" ht="16.5" customHeight="1" thickBot="1">
      <c r="B26" s="42"/>
      <c r="C26" s="43"/>
      <c r="D26" s="44"/>
      <c r="E26" s="45" t="s">
        <v>18</v>
      </c>
      <c r="F26" s="45"/>
      <c r="G26" s="45"/>
      <c r="H26" s="46"/>
      <c r="I26" s="45" t="s">
        <v>18</v>
      </c>
      <c r="J26" s="45"/>
      <c r="K26" s="45"/>
      <c r="L26" s="46"/>
      <c r="M26" s="45" t="s">
        <v>18</v>
      </c>
      <c r="N26" s="45"/>
      <c r="O26" s="45"/>
      <c r="P26" s="46"/>
    </row>
    <row r="27" spans="2:17" ht="16.5" customHeight="1" thickBot="1">
      <c r="B27" s="182" t="s">
        <v>19</v>
      </c>
      <c r="C27" s="183"/>
      <c r="D27" s="184"/>
      <c r="E27" s="42"/>
      <c r="F27" s="43"/>
      <c r="G27" s="43"/>
      <c r="H27" s="44"/>
      <c r="I27" s="43"/>
      <c r="J27" s="43"/>
      <c r="K27" s="43"/>
      <c r="L27" s="44"/>
      <c r="M27" s="43"/>
      <c r="N27" s="43"/>
      <c r="O27" s="43"/>
      <c r="P27" s="44"/>
    </row>
    <row r="28" spans="2:17" ht="16.5" customHeight="1">
      <c r="B28" s="185"/>
      <c r="C28" s="164"/>
      <c r="D28" s="41"/>
      <c r="E28" s="45" t="s">
        <v>20</v>
      </c>
      <c r="F28" s="45"/>
      <c r="G28" s="47"/>
      <c r="H28" s="41"/>
      <c r="I28" s="45" t="s">
        <v>20</v>
      </c>
      <c r="J28" s="45"/>
      <c r="K28" s="47"/>
      <c r="L28" s="41"/>
      <c r="M28" s="45" t="s">
        <v>20</v>
      </c>
      <c r="N28" s="45"/>
      <c r="O28" s="47"/>
      <c r="P28" s="41"/>
    </row>
    <row r="29" spans="2:17" ht="16.5" customHeight="1" thickBot="1">
      <c r="B29" s="42"/>
      <c r="C29" s="43"/>
      <c r="D29" s="44"/>
      <c r="E29" s="43"/>
      <c r="F29" s="43"/>
      <c r="G29" s="43"/>
      <c r="H29" s="44"/>
      <c r="I29" s="43"/>
      <c r="J29" s="43"/>
      <c r="K29" s="43"/>
      <c r="L29" s="44"/>
      <c r="M29" s="43"/>
      <c r="N29" s="43"/>
      <c r="O29" s="43"/>
      <c r="P29" s="44"/>
    </row>
    <row r="30" spans="2:17" ht="16.5" customHeight="1"/>
    <row r="31" spans="2:17" ht="16.5" customHeight="1"/>
    <row r="32" spans="2:17" ht="16.5" customHeight="1"/>
    <row r="33" ht="16.5" customHeight="1"/>
  </sheetData>
  <mergeCells count="19">
    <mergeCell ref="B5:D5"/>
    <mergeCell ref="B3:D3"/>
    <mergeCell ref="E3:L3"/>
    <mergeCell ref="M3:P3"/>
    <mergeCell ref="B4:P4"/>
    <mergeCell ref="M6:P6"/>
    <mergeCell ref="B24:C24"/>
    <mergeCell ref="E24:E25"/>
    <mergeCell ref="I24:I25"/>
    <mergeCell ref="B6:D6"/>
    <mergeCell ref="E6:H6"/>
    <mergeCell ref="I6:L6"/>
    <mergeCell ref="B25:C25"/>
    <mergeCell ref="N24:P25"/>
    <mergeCell ref="B27:D27"/>
    <mergeCell ref="B28:C28"/>
    <mergeCell ref="M24:M25"/>
    <mergeCell ref="F24:H25"/>
    <mergeCell ref="J24:L25"/>
  </mergeCells>
  <pageMargins left="0" right="0.19685039370078741" top="0.78740157480314965" bottom="0.78740157480314965" header="0.31496062992125984" footer="0.31496062992125984"/>
  <pageSetup paperSize="9" scale="84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B1:P33"/>
  <sheetViews>
    <sheetView topLeftCell="A4" workbookViewId="0">
      <selection activeCell="U17" sqref="U17"/>
    </sheetView>
  </sheetViews>
  <sheetFormatPr defaultColWidth="4.28515625" defaultRowHeight="17.25" customHeight="1"/>
  <cols>
    <col min="1" max="1" width="0.85546875" customWidth="1"/>
    <col min="2" max="2" width="4.85546875" customWidth="1"/>
    <col min="3" max="3" width="21.140625" customWidth="1"/>
    <col min="4" max="4" width="6.5703125" customWidth="1"/>
    <col min="5" max="5" width="13.140625" customWidth="1"/>
    <col min="6" max="6" width="3.140625" customWidth="1"/>
    <col min="7" max="7" width="2.140625" customWidth="1"/>
    <col min="8" max="8" width="2.85546875" customWidth="1"/>
    <col min="9" max="9" width="12.140625" customWidth="1"/>
    <col min="10" max="10" width="3.140625" customWidth="1"/>
    <col min="11" max="11" width="2.140625" customWidth="1"/>
    <col min="12" max="12" width="2.85546875" customWidth="1"/>
    <col min="13" max="13" width="12.28515625" customWidth="1"/>
    <col min="14" max="14" width="3.140625" customWidth="1"/>
    <col min="15" max="15" width="2.140625" customWidth="1"/>
    <col min="16" max="16" width="2.85546875" customWidth="1"/>
  </cols>
  <sheetData>
    <row r="1" spans="2:16" ht="17.25" customHeight="1">
      <c r="B1">
        <v>3</v>
      </c>
    </row>
    <row r="2" spans="2:16" ht="17.25" customHeight="1" thickBot="1"/>
    <row r="3" spans="2:16" ht="16.5" customHeight="1" thickBot="1">
      <c r="B3" s="200" t="s">
        <v>15</v>
      </c>
      <c r="C3" s="201"/>
      <c r="D3" s="202"/>
      <c r="E3" s="200" t="s">
        <v>98</v>
      </c>
      <c r="F3" s="201"/>
      <c r="G3" s="201"/>
      <c r="H3" s="201"/>
      <c r="I3" s="200" t="s">
        <v>97</v>
      </c>
      <c r="J3" s="201"/>
      <c r="K3" s="201"/>
      <c r="L3" s="201"/>
      <c r="M3" s="201"/>
      <c r="N3" s="201"/>
      <c r="O3" s="201"/>
      <c r="P3" s="202"/>
    </row>
    <row r="4" spans="2:16" ht="15.75" customHeight="1" thickBot="1">
      <c r="B4" s="203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</row>
    <row r="5" spans="2:16" ht="15.75" customHeight="1">
      <c r="B5" s="182" t="s">
        <v>22</v>
      </c>
      <c r="C5" s="183"/>
      <c r="D5" s="184"/>
      <c r="E5" s="54" t="s">
        <v>23</v>
      </c>
      <c r="F5" s="54"/>
      <c r="G5" s="54"/>
      <c r="H5" s="55"/>
      <c r="I5" s="127" t="s">
        <v>24</v>
      </c>
      <c r="J5" s="54"/>
      <c r="K5" s="54"/>
      <c r="L5" s="55"/>
      <c r="M5" s="127" t="s">
        <v>25</v>
      </c>
      <c r="N5" s="54"/>
      <c r="O5" s="54"/>
      <c r="P5" s="55"/>
    </row>
    <row r="6" spans="2:16" ht="15.75" customHeight="1" thickBot="1">
      <c r="B6" s="195" t="str">
        <f>'ROZLOSOVÁNÍ_pátek '!E7</f>
        <v>Veselí U17</v>
      </c>
      <c r="C6" s="196"/>
      <c r="D6" s="197"/>
      <c r="E6" s="192" t="str">
        <f>'ROZLOSOVÁNÍ_pátek '!G7</f>
        <v>TJ Sokol Poruba U17</v>
      </c>
      <c r="F6" s="193"/>
      <c r="G6" s="193"/>
      <c r="H6" s="194"/>
      <c r="I6" s="192" t="str">
        <f>'ROZLOSOVÁNÍ_pátek '!E9</f>
        <v>Bytča U17</v>
      </c>
      <c r="J6" s="193"/>
      <c r="K6" s="193"/>
      <c r="L6" s="194"/>
      <c r="M6" s="192" t="str">
        <f>'ROZLOSOVÁNÍ_pátek '!G9</f>
        <v>Michalovce U17</v>
      </c>
      <c r="N6" s="193"/>
      <c r="O6" s="193"/>
      <c r="P6" s="194"/>
    </row>
    <row r="7" spans="2:16" ht="16.5" customHeight="1" thickBot="1">
      <c r="B7" s="50" t="s">
        <v>6</v>
      </c>
      <c r="C7" s="51" t="s">
        <v>28</v>
      </c>
      <c r="D7" s="52" t="s">
        <v>29</v>
      </c>
      <c r="E7" s="31" t="s">
        <v>5</v>
      </c>
      <c r="F7" s="31"/>
      <c r="G7" s="29" t="s">
        <v>30</v>
      </c>
      <c r="H7" s="30" t="s">
        <v>31</v>
      </c>
      <c r="I7" s="31" t="s">
        <v>5</v>
      </c>
      <c r="J7" s="31"/>
      <c r="K7" s="29" t="s">
        <v>30</v>
      </c>
      <c r="L7" s="30" t="s">
        <v>31</v>
      </c>
      <c r="M7" s="31" t="s">
        <v>5</v>
      </c>
      <c r="N7" s="31"/>
      <c r="O7" s="29" t="s">
        <v>30</v>
      </c>
      <c r="P7" s="30" t="s">
        <v>31</v>
      </c>
    </row>
    <row r="8" spans="2:16" ht="20.25" customHeight="1">
      <c r="B8" s="32">
        <v>3</v>
      </c>
      <c r="C8" s="33" t="s">
        <v>108</v>
      </c>
      <c r="D8" s="34"/>
      <c r="E8" s="86" t="s">
        <v>47</v>
      </c>
      <c r="F8" s="85">
        <v>0</v>
      </c>
      <c r="G8" s="87"/>
      <c r="H8" s="89" t="s">
        <v>47</v>
      </c>
      <c r="I8" s="85" t="s">
        <v>47</v>
      </c>
      <c r="J8" s="85">
        <v>1</v>
      </c>
      <c r="K8" s="87"/>
      <c r="L8" s="89"/>
      <c r="M8" s="85"/>
      <c r="N8" s="85">
        <v>0</v>
      </c>
      <c r="O8" s="87"/>
      <c r="P8" s="89"/>
    </row>
    <row r="9" spans="2:16" ht="20.25" customHeight="1">
      <c r="B9" s="35">
        <v>7</v>
      </c>
      <c r="C9" s="36" t="s">
        <v>109</v>
      </c>
      <c r="D9" s="37"/>
      <c r="E9" s="86" t="s">
        <v>48</v>
      </c>
      <c r="F9" s="86">
        <v>2</v>
      </c>
      <c r="G9" s="88"/>
      <c r="H9" s="90"/>
      <c r="I9" s="86" t="s">
        <v>49</v>
      </c>
      <c r="J9" s="86">
        <v>3</v>
      </c>
      <c r="K9" s="88"/>
      <c r="L9" s="90"/>
      <c r="M9" s="86"/>
      <c r="N9" s="86">
        <v>1</v>
      </c>
      <c r="O9" s="88"/>
      <c r="P9" s="90"/>
    </row>
    <row r="10" spans="2:16" ht="20.25" customHeight="1">
      <c r="B10" s="35">
        <v>8</v>
      </c>
      <c r="C10" s="36" t="s">
        <v>110</v>
      </c>
      <c r="D10" s="37"/>
      <c r="E10" s="86" t="s">
        <v>217</v>
      </c>
      <c r="F10" s="86">
        <v>9</v>
      </c>
      <c r="G10" s="88" t="s">
        <v>47</v>
      </c>
      <c r="H10" s="90"/>
      <c r="I10" s="86" t="s">
        <v>55</v>
      </c>
      <c r="J10" s="86">
        <v>10</v>
      </c>
      <c r="K10" s="88"/>
      <c r="L10" s="90"/>
      <c r="M10" s="86"/>
      <c r="N10" s="86">
        <v>10</v>
      </c>
      <c r="O10" s="88"/>
      <c r="P10" s="90"/>
    </row>
    <row r="11" spans="2:16" ht="20.25" customHeight="1">
      <c r="B11" s="35">
        <v>9</v>
      </c>
      <c r="C11" s="36" t="s">
        <v>111</v>
      </c>
      <c r="D11" s="37"/>
      <c r="E11" s="86"/>
      <c r="F11" s="86">
        <v>0</v>
      </c>
      <c r="G11" s="88"/>
      <c r="H11" s="90"/>
      <c r="I11" s="86"/>
      <c r="J11" s="86"/>
      <c r="K11" s="88"/>
      <c r="L11" s="90"/>
      <c r="M11" s="86"/>
      <c r="N11" s="86">
        <v>0</v>
      </c>
      <c r="O11" s="88"/>
      <c r="P11" s="90"/>
    </row>
    <row r="12" spans="2:16" ht="20.25" customHeight="1">
      <c r="B12" s="35">
        <v>10</v>
      </c>
      <c r="C12" s="36" t="s">
        <v>112</v>
      </c>
      <c r="D12" s="37"/>
      <c r="E12" s="86" t="s">
        <v>49</v>
      </c>
      <c r="F12" s="86">
        <v>3</v>
      </c>
      <c r="G12" s="88"/>
      <c r="H12" s="90"/>
      <c r="I12" s="86" t="s">
        <v>51</v>
      </c>
      <c r="J12" s="86">
        <v>5</v>
      </c>
      <c r="K12" s="88"/>
      <c r="L12" s="90"/>
      <c r="M12" s="86"/>
      <c r="N12" s="86">
        <v>2</v>
      </c>
      <c r="O12" s="88"/>
      <c r="P12" s="90"/>
    </row>
    <row r="13" spans="2:16" ht="20.25" customHeight="1">
      <c r="B13" s="35">
        <v>11</v>
      </c>
      <c r="C13" s="36" t="s">
        <v>113</v>
      </c>
      <c r="D13" s="37"/>
      <c r="E13" s="86" t="s">
        <v>47</v>
      </c>
      <c r="F13" s="86">
        <v>1</v>
      </c>
      <c r="G13" s="88" t="s">
        <v>47</v>
      </c>
      <c r="H13" s="90"/>
      <c r="I13" s="86" t="s">
        <v>51</v>
      </c>
      <c r="J13" s="86">
        <v>5</v>
      </c>
      <c r="K13" s="88"/>
      <c r="L13" s="90"/>
      <c r="M13" s="86"/>
      <c r="N13" s="86">
        <v>4</v>
      </c>
      <c r="O13" s="88"/>
      <c r="P13" s="90"/>
    </row>
    <row r="14" spans="2:16" ht="20.25" customHeight="1">
      <c r="B14" s="35">
        <v>12</v>
      </c>
      <c r="C14" s="36" t="s">
        <v>114</v>
      </c>
      <c r="D14" s="37"/>
      <c r="E14" s="86"/>
      <c r="F14" s="86">
        <v>0</v>
      </c>
      <c r="G14" s="88"/>
      <c r="H14" s="90"/>
      <c r="I14" s="86"/>
      <c r="J14" s="86"/>
      <c r="K14" s="88"/>
      <c r="L14" s="90"/>
      <c r="M14" s="86"/>
      <c r="N14" s="86">
        <v>0</v>
      </c>
      <c r="O14" s="88"/>
      <c r="P14" s="90"/>
    </row>
    <row r="15" spans="2:16" ht="20.25" customHeight="1">
      <c r="B15" s="35">
        <v>17</v>
      </c>
      <c r="C15" s="36" t="s">
        <v>115</v>
      </c>
      <c r="D15" s="37"/>
      <c r="E15" s="86" t="s">
        <v>117</v>
      </c>
      <c r="F15" s="86">
        <v>10</v>
      </c>
      <c r="G15" s="88"/>
      <c r="H15" s="90"/>
      <c r="I15" s="86" t="s">
        <v>49</v>
      </c>
      <c r="J15" s="86">
        <v>3</v>
      </c>
      <c r="K15" s="88"/>
      <c r="L15" s="90"/>
      <c r="M15" s="86"/>
      <c r="N15" s="86">
        <v>7</v>
      </c>
      <c r="O15" s="88"/>
      <c r="P15" s="90"/>
    </row>
    <row r="16" spans="2:16" ht="20.25" customHeight="1">
      <c r="B16" s="35">
        <v>29</v>
      </c>
      <c r="C16" s="36" t="s">
        <v>116</v>
      </c>
      <c r="D16" s="37"/>
      <c r="E16" s="86"/>
      <c r="F16" s="86">
        <v>0</v>
      </c>
      <c r="G16" s="88"/>
      <c r="H16" s="90"/>
      <c r="I16" s="86"/>
      <c r="J16" s="86"/>
      <c r="K16" s="88"/>
      <c r="L16" s="90"/>
      <c r="M16" s="86"/>
      <c r="N16" s="86">
        <v>3</v>
      </c>
      <c r="O16" s="88"/>
      <c r="P16" s="90"/>
    </row>
    <row r="17" spans="2:16" ht="20.25" customHeight="1">
      <c r="B17" s="35"/>
      <c r="C17" s="36"/>
      <c r="D17" s="37"/>
      <c r="E17" s="86"/>
      <c r="F17" s="86"/>
      <c r="G17" s="88"/>
      <c r="H17" s="90"/>
      <c r="I17" s="86"/>
      <c r="J17" s="86"/>
      <c r="K17" s="88"/>
      <c r="L17" s="90"/>
      <c r="M17" s="86"/>
      <c r="N17" s="86"/>
      <c r="O17" s="88"/>
      <c r="P17" s="90"/>
    </row>
    <row r="18" spans="2:16" ht="20.25" customHeight="1">
      <c r="B18" s="35"/>
      <c r="C18" s="36"/>
      <c r="D18" s="37"/>
      <c r="E18" s="86"/>
      <c r="F18" s="86"/>
      <c r="G18" s="88"/>
      <c r="H18" s="90"/>
      <c r="I18" s="86"/>
      <c r="J18" s="86"/>
      <c r="K18" s="88"/>
      <c r="L18" s="90"/>
      <c r="M18" s="86"/>
      <c r="N18" s="86"/>
      <c r="O18" s="88"/>
      <c r="P18" s="90"/>
    </row>
    <row r="19" spans="2:16" ht="20.25" customHeight="1">
      <c r="B19" s="35"/>
      <c r="C19" s="36"/>
      <c r="D19" s="37"/>
      <c r="E19" s="86"/>
      <c r="F19" s="86"/>
      <c r="G19" s="88"/>
      <c r="H19" s="90"/>
      <c r="I19" s="86"/>
      <c r="J19" s="86"/>
      <c r="K19" s="88"/>
      <c r="L19" s="90"/>
      <c r="M19" s="86"/>
      <c r="N19" s="86"/>
      <c r="O19" s="88"/>
      <c r="P19" s="90"/>
    </row>
    <row r="20" spans="2:16" ht="20.25" customHeight="1">
      <c r="B20" s="35"/>
      <c r="C20" s="36"/>
      <c r="D20" s="37"/>
      <c r="E20" s="86"/>
      <c r="F20" s="86"/>
      <c r="G20" s="88"/>
      <c r="H20" s="90"/>
      <c r="I20" s="86"/>
      <c r="J20" s="86"/>
      <c r="K20" s="88"/>
      <c r="L20" s="90"/>
      <c r="M20" s="92"/>
      <c r="N20" s="86"/>
      <c r="O20" s="88"/>
      <c r="P20" s="90"/>
    </row>
    <row r="21" spans="2:16" ht="20.25" customHeight="1">
      <c r="B21" s="35"/>
      <c r="C21" s="36"/>
      <c r="D21" s="37"/>
      <c r="E21" s="86"/>
      <c r="F21" s="86"/>
      <c r="G21" s="88"/>
      <c r="H21" s="90"/>
      <c r="I21" s="86"/>
      <c r="J21" s="86"/>
      <c r="K21" s="88"/>
      <c r="L21" s="90"/>
      <c r="M21" s="86"/>
      <c r="N21" s="86"/>
      <c r="O21" s="88"/>
      <c r="P21" s="90"/>
    </row>
    <row r="22" spans="2:16" ht="20.25" customHeight="1">
      <c r="B22" s="35"/>
      <c r="C22" s="36"/>
      <c r="D22" s="37"/>
      <c r="E22" s="86"/>
      <c r="F22" s="86"/>
      <c r="G22" s="88"/>
      <c r="H22" s="90"/>
      <c r="I22" s="86"/>
      <c r="J22" s="86"/>
      <c r="K22" s="88"/>
      <c r="L22" s="90"/>
      <c r="M22" s="86"/>
      <c r="N22" s="86"/>
      <c r="O22" s="88"/>
      <c r="P22" s="90"/>
    </row>
    <row r="23" spans="2:16" ht="20.25" customHeight="1" thickBot="1">
      <c r="B23" s="38"/>
      <c r="C23" s="39"/>
      <c r="D23" s="40"/>
      <c r="E23" s="93"/>
      <c r="F23" s="93"/>
      <c r="G23" s="94"/>
      <c r="H23" s="95"/>
      <c r="I23" s="93"/>
      <c r="J23" s="93"/>
      <c r="K23" s="94"/>
      <c r="L23" s="95"/>
      <c r="M23" s="93"/>
      <c r="N23" s="93"/>
      <c r="O23" s="94"/>
      <c r="P23" s="95"/>
    </row>
    <row r="24" spans="2:16" ht="15" customHeight="1">
      <c r="B24" s="182" t="s">
        <v>17</v>
      </c>
      <c r="C24" s="183"/>
      <c r="D24" s="41"/>
      <c r="E24" s="182" t="s">
        <v>7</v>
      </c>
      <c r="F24" s="187" t="s">
        <v>181</v>
      </c>
      <c r="G24" s="188"/>
      <c r="H24" s="189"/>
      <c r="I24" s="182" t="s">
        <v>7</v>
      </c>
      <c r="J24" s="187" t="s">
        <v>180</v>
      </c>
      <c r="K24" s="188"/>
      <c r="L24" s="189"/>
      <c r="M24" s="182" t="s">
        <v>7</v>
      </c>
      <c r="N24" s="187" t="s">
        <v>218</v>
      </c>
      <c r="O24" s="188"/>
      <c r="P24" s="189"/>
    </row>
    <row r="25" spans="2:16" ht="17.25" customHeight="1" thickBot="1">
      <c r="B25" s="198"/>
      <c r="C25" s="199"/>
      <c r="D25" s="41"/>
      <c r="E25" s="186"/>
      <c r="F25" s="190"/>
      <c r="G25" s="190"/>
      <c r="H25" s="191"/>
      <c r="I25" s="186"/>
      <c r="J25" s="190"/>
      <c r="K25" s="190"/>
      <c r="L25" s="191"/>
      <c r="M25" s="186"/>
      <c r="N25" s="190"/>
      <c r="O25" s="190"/>
      <c r="P25" s="191"/>
    </row>
    <row r="26" spans="2:16" ht="16.5" customHeight="1" thickBot="1">
      <c r="B26" s="42"/>
      <c r="C26" s="43"/>
      <c r="D26" s="44"/>
      <c r="E26" s="53" t="s">
        <v>18</v>
      </c>
      <c r="F26" s="53"/>
      <c r="G26" s="53"/>
      <c r="H26" s="46"/>
      <c r="I26" s="53" t="s">
        <v>18</v>
      </c>
      <c r="J26" s="53"/>
      <c r="K26" s="53"/>
      <c r="L26" s="46"/>
      <c r="M26" s="53" t="s">
        <v>18</v>
      </c>
      <c r="N26" s="53"/>
      <c r="O26" s="53"/>
      <c r="P26" s="46"/>
    </row>
    <row r="27" spans="2:16" ht="16.5" customHeight="1" thickBot="1">
      <c r="B27" s="182" t="s">
        <v>19</v>
      </c>
      <c r="C27" s="183"/>
      <c r="D27" s="184"/>
      <c r="E27" s="42"/>
      <c r="F27" s="43"/>
      <c r="G27" s="43"/>
      <c r="H27" s="44"/>
      <c r="I27" s="43"/>
      <c r="J27" s="43"/>
      <c r="K27" s="43"/>
      <c r="L27" s="44"/>
      <c r="M27" s="43"/>
      <c r="N27" s="43"/>
      <c r="O27" s="43"/>
      <c r="P27" s="44"/>
    </row>
    <row r="28" spans="2:16" ht="16.5" customHeight="1">
      <c r="B28" s="185"/>
      <c r="C28" s="164"/>
      <c r="D28" s="41"/>
      <c r="E28" s="53" t="s">
        <v>20</v>
      </c>
      <c r="F28" s="53"/>
      <c r="G28" s="47"/>
      <c r="H28" s="41"/>
      <c r="I28" s="53" t="s">
        <v>20</v>
      </c>
      <c r="J28" s="53"/>
      <c r="K28" s="47"/>
      <c r="L28" s="41"/>
      <c r="M28" s="53" t="s">
        <v>20</v>
      </c>
      <c r="N28" s="53"/>
      <c r="O28" s="47"/>
      <c r="P28" s="41"/>
    </row>
    <row r="29" spans="2:16" ht="16.5" customHeight="1" thickBot="1">
      <c r="B29" s="42"/>
      <c r="C29" s="43"/>
      <c r="D29" s="44"/>
      <c r="E29" s="43"/>
      <c r="F29" s="43"/>
      <c r="G29" s="43"/>
      <c r="H29" s="44"/>
      <c r="I29" s="43"/>
      <c r="J29" s="43"/>
      <c r="K29" s="43"/>
      <c r="L29" s="44"/>
      <c r="M29" s="43"/>
      <c r="N29" s="43"/>
      <c r="O29" s="43"/>
      <c r="P29" s="44"/>
    </row>
    <row r="30" spans="2:16" ht="16.5" customHeight="1"/>
    <row r="31" spans="2:16" ht="16.5" customHeight="1"/>
    <row r="32" spans="2:16" ht="16.5" customHeight="1"/>
    <row r="33" ht="16.5" customHeight="1"/>
  </sheetData>
  <mergeCells count="20">
    <mergeCell ref="B5:D5"/>
    <mergeCell ref="B3:D3"/>
    <mergeCell ref="E3:H3"/>
    <mergeCell ref="I3:L3"/>
    <mergeCell ref="M3:P3"/>
    <mergeCell ref="B4:P4"/>
    <mergeCell ref="M6:P6"/>
    <mergeCell ref="B24:C24"/>
    <mergeCell ref="E24:E25"/>
    <mergeCell ref="B6:D6"/>
    <mergeCell ref="E6:H6"/>
    <mergeCell ref="I6:L6"/>
    <mergeCell ref="N24:P25"/>
    <mergeCell ref="B25:C25"/>
    <mergeCell ref="J24:L25"/>
    <mergeCell ref="M24:M25"/>
    <mergeCell ref="I24:I25"/>
    <mergeCell ref="B27:D27"/>
    <mergeCell ref="B28:C28"/>
    <mergeCell ref="F24:H25"/>
  </mergeCells>
  <pageMargins left="0" right="0.19685039370078741" top="0.78740157480314965" bottom="0.78740157480314965" header="0.31496062992125984" footer="0.31496062992125984"/>
  <pageSetup paperSize="9" scale="84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P33"/>
  <sheetViews>
    <sheetView topLeftCell="A13" workbookViewId="0">
      <selection activeCell="I33" sqref="I33"/>
    </sheetView>
  </sheetViews>
  <sheetFormatPr defaultColWidth="4.28515625" defaultRowHeight="17.25" customHeight="1"/>
  <cols>
    <col min="1" max="1" width="0.85546875" customWidth="1"/>
    <col min="2" max="2" width="4.85546875" customWidth="1"/>
    <col min="3" max="3" width="21.140625" customWidth="1"/>
    <col min="4" max="4" width="6.5703125" customWidth="1"/>
    <col min="5" max="5" width="13.140625" customWidth="1"/>
    <col min="6" max="6" width="3.140625" customWidth="1"/>
    <col min="7" max="7" width="2.140625" customWidth="1"/>
    <col min="8" max="8" width="2.85546875" customWidth="1"/>
    <col min="9" max="9" width="12.140625" customWidth="1"/>
    <col min="10" max="10" width="3.140625" customWidth="1"/>
    <col min="11" max="11" width="2.140625" customWidth="1"/>
    <col min="12" max="12" width="2.85546875" customWidth="1"/>
    <col min="13" max="13" width="12.28515625" customWidth="1"/>
    <col min="14" max="14" width="3.140625" customWidth="1"/>
    <col min="15" max="15" width="2.140625" customWidth="1"/>
    <col min="16" max="16" width="2.85546875" customWidth="1"/>
  </cols>
  <sheetData>
    <row r="1" spans="2:16" ht="17.25" customHeight="1">
      <c r="B1">
        <v>1</v>
      </c>
    </row>
    <row r="2" spans="2:16" ht="17.25" customHeight="1" thickBot="1"/>
    <row r="3" spans="2:16" ht="16.5" customHeight="1" thickBot="1">
      <c r="B3" s="200" t="s">
        <v>15</v>
      </c>
      <c r="C3" s="201"/>
      <c r="D3" s="202"/>
      <c r="E3" s="200" t="s">
        <v>16</v>
      </c>
      <c r="F3" s="201"/>
      <c r="G3" s="201"/>
      <c r="H3" s="201"/>
      <c r="I3" s="200" t="s">
        <v>95</v>
      </c>
      <c r="J3" s="201"/>
      <c r="K3" s="201"/>
      <c r="L3" s="201"/>
      <c r="M3" s="201"/>
      <c r="N3" s="201"/>
      <c r="O3" s="201"/>
      <c r="P3" s="202"/>
    </row>
    <row r="4" spans="2:16" ht="15.75" customHeight="1" thickBot="1">
      <c r="B4" s="203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</row>
    <row r="5" spans="2:16" ht="15.75" customHeight="1">
      <c r="B5" s="182" t="s">
        <v>22</v>
      </c>
      <c r="C5" s="183"/>
      <c r="D5" s="184"/>
      <c r="E5" s="48" t="s">
        <v>23</v>
      </c>
      <c r="F5" s="48"/>
      <c r="G5" s="48"/>
      <c r="H5" s="49"/>
      <c r="I5" s="127" t="s">
        <v>24</v>
      </c>
      <c r="J5" s="48"/>
      <c r="K5" s="48"/>
      <c r="L5" s="49"/>
      <c r="M5" s="127" t="s">
        <v>25</v>
      </c>
      <c r="N5" s="48"/>
      <c r="O5" s="48"/>
      <c r="P5" s="49"/>
    </row>
    <row r="6" spans="2:16" ht="15.75" customHeight="1" thickBot="1">
      <c r="B6" s="195" t="str">
        <f>'ROZLOSOVÁNÍ_pátek '!E6</f>
        <v>Olomouc U19</v>
      </c>
      <c r="C6" s="196"/>
      <c r="D6" s="197"/>
      <c r="E6" s="192" t="str">
        <f>'ROZLOSOVÁNÍ_pátek '!G6</f>
        <v>TJ Sokol Poruba U19</v>
      </c>
      <c r="F6" s="193"/>
      <c r="G6" s="193"/>
      <c r="H6" s="194"/>
      <c r="I6" s="192" t="str">
        <f>'ROZLOSOVÁNÍ_pátek '!E8</f>
        <v>Bytča U19</v>
      </c>
      <c r="J6" s="193"/>
      <c r="K6" s="193"/>
      <c r="L6" s="194"/>
      <c r="M6" s="192" t="str">
        <f>'ROZLOSOVÁNÍ_pátek '!G8</f>
        <v>Michalovce U19</v>
      </c>
      <c r="N6" s="193"/>
      <c r="O6" s="193"/>
      <c r="P6" s="194"/>
    </row>
    <row r="7" spans="2:16" ht="16.5" customHeight="1" thickBot="1">
      <c r="B7" s="50" t="s">
        <v>6</v>
      </c>
      <c r="C7" s="51" t="s">
        <v>28</v>
      </c>
      <c r="D7" s="52" t="s">
        <v>29</v>
      </c>
      <c r="E7" s="31" t="s">
        <v>5</v>
      </c>
      <c r="F7" s="31"/>
      <c r="G7" s="29" t="s">
        <v>30</v>
      </c>
      <c r="H7" s="30" t="s">
        <v>31</v>
      </c>
      <c r="I7" s="31" t="s">
        <v>5</v>
      </c>
      <c r="J7" s="31"/>
      <c r="K7" s="29" t="s">
        <v>30</v>
      </c>
      <c r="L7" s="30" t="s">
        <v>31</v>
      </c>
      <c r="M7" s="31" t="s">
        <v>5</v>
      </c>
      <c r="N7" s="31"/>
      <c r="O7" s="29" t="s">
        <v>30</v>
      </c>
      <c r="P7" s="30" t="s">
        <v>31</v>
      </c>
    </row>
    <row r="8" spans="2:16" ht="20.25" customHeight="1">
      <c r="B8" s="57">
        <v>1</v>
      </c>
      <c r="C8" s="33" t="s">
        <v>144</v>
      </c>
      <c r="D8" s="34"/>
      <c r="E8" s="85"/>
      <c r="F8" s="85">
        <v>0</v>
      </c>
      <c r="G8" s="87"/>
      <c r="H8" s="89"/>
      <c r="I8" s="85" t="s">
        <v>47</v>
      </c>
      <c r="J8" s="85">
        <v>1</v>
      </c>
      <c r="K8" s="87"/>
      <c r="L8" s="89"/>
      <c r="M8" s="85"/>
      <c r="N8" s="85"/>
      <c r="O8" s="87"/>
      <c r="P8" s="89"/>
    </row>
    <row r="9" spans="2:16" ht="20.25" customHeight="1">
      <c r="B9" s="58">
        <v>2</v>
      </c>
      <c r="C9" s="36" t="s">
        <v>145</v>
      </c>
      <c r="D9" s="37"/>
      <c r="E9" s="86"/>
      <c r="F9" s="86">
        <v>0</v>
      </c>
      <c r="G9" s="88"/>
      <c r="H9" s="90"/>
      <c r="I9" s="86" t="s">
        <v>47</v>
      </c>
      <c r="J9" s="86">
        <v>1</v>
      </c>
      <c r="K9" s="88"/>
      <c r="L9" s="90"/>
      <c r="M9" s="86"/>
      <c r="N9" s="86">
        <v>3</v>
      </c>
      <c r="O9" s="88"/>
      <c r="P9" s="90"/>
    </row>
    <row r="10" spans="2:16" ht="20.25" customHeight="1">
      <c r="B10" s="58">
        <v>6</v>
      </c>
      <c r="C10" s="36" t="s">
        <v>146</v>
      </c>
      <c r="D10" s="37"/>
      <c r="E10" s="86" t="s">
        <v>50</v>
      </c>
      <c r="F10" s="86">
        <v>4</v>
      </c>
      <c r="G10" s="88"/>
      <c r="H10" s="90"/>
      <c r="I10" s="86" t="s">
        <v>50</v>
      </c>
      <c r="J10" s="86">
        <v>4</v>
      </c>
      <c r="K10" s="88" t="s">
        <v>47</v>
      </c>
      <c r="L10" s="90" t="s">
        <v>47</v>
      </c>
      <c r="M10" s="86"/>
      <c r="N10" s="86">
        <v>2</v>
      </c>
      <c r="O10" s="88"/>
      <c r="P10" s="90"/>
    </row>
    <row r="11" spans="2:16" ht="20.25" customHeight="1">
      <c r="B11" s="58">
        <v>9</v>
      </c>
      <c r="C11" s="36" t="s">
        <v>147</v>
      </c>
      <c r="D11" s="37"/>
      <c r="E11" s="86" t="s">
        <v>160</v>
      </c>
      <c r="F11" s="86">
        <v>8</v>
      </c>
      <c r="G11" s="88"/>
      <c r="H11" s="90"/>
      <c r="I11" s="86" t="s">
        <v>50</v>
      </c>
      <c r="J11" s="86">
        <v>4</v>
      </c>
      <c r="K11" s="88"/>
      <c r="L11" s="90"/>
      <c r="M11" s="86"/>
      <c r="N11" s="86">
        <v>1</v>
      </c>
      <c r="O11" s="88"/>
      <c r="P11" s="90"/>
    </row>
    <row r="12" spans="2:16" ht="20.25" customHeight="1">
      <c r="B12" s="58">
        <v>10</v>
      </c>
      <c r="C12" s="36" t="s">
        <v>148</v>
      </c>
      <c r="D12" s="37"/>
      <c r="E12" s="86" t="s">
        <v>161</v>
      </c>
      <c r="F12" s="86">
        <v>5</v>
      </c>
      <c r="G12" s="88"/>
      <c r="H12" s="90"/>
      <c r="I12" s="86" t="s">
        <v>66</v>
      </c>
      <c r="J12" s="86">
        <v>3</v>
      </c>
      <c r="K12" s="88"/>
      <c r="L12" s="90"/>
      <c r="M12" s="86"/>
      <c r="N12" s="86">
        <v>7</v>
      </c>
      <c r="O12" s="88"/>
      <c r="P12" s="90"/>
    </row>
    <row r="13" spans="2:16" ht="20.25" customHeight="1">
      <c r="B13" s="58">
        <v>11</v>
      </c>
      <c r="C13" s="36" t="s">
        <v>149</v>
      </c>
      <c r="D13" s="37"/>
      <c r="E13" s="86" t="s">
        <v>47</v>
      </c>
      <c r="F13" s="86">
        <v>1</v>
      </c>
      <c r="G13" s="88"/>
      <c r="H13" s="90"/>
      <c r="I13" s="86" t="s">
        <v>47</v>
      </c>
      <c r="J13" s="86">
        <v>1</v>
      </c>
      <c r="K13" s="88"/>
      <c r="L13" s="90"/>
      <c r="M13" s="86"/>
      <c r="N13" s="86">
        <v>1</v>
      </c>
      <c r="O13" s="88"/>
      <c r="P13" s="90"/>
    </row>
    <row r="14" spans="2:16" ht="20.25" customHeight="1">
      <c r="B14" s="58">
        <v>12</v>
      </c>
      <c r="C14" s="36" t="s">
        <v>150</v>
      </c>
      <c r="D14" s="37"/>
      <c r="E14" s="86"/>
      <c r="F14" s="86">
        <v>0</v>
      </c>
      <c r="G14" s="88"/>
      <c r="H14" s="90"/>
      <c r="I14" s="86"/>
      <c r="J14" s="86">
        <v>0</v>
      </c>
      <c r="K14" s="88"/>
      <c r="L14" s="90"/>
      <c r="M14" s="86"/>
      <c r="N14" s="86">
        <v>0</v>
      </c>
      <c r="O14" s="88"/>
      <c r="P14" s="90"/>
    </row>
    <row r="15" spans="2:16" ht="20.25" customHeight="1">
      <c r="B15" s="58">
        <v>14</v>
      </c>
      <c r="C15" s="36" t="s">
        <v>151</v>
      </c>
      <c r="D15" s="37"/>
      <c r="E15" s="86" t="s">
        <v>47</v>
      </c>
      <c r="F15" s="86">
        <v>1</v>
      </c>
      <c r="G15" s="88"/>
      <c r="H15" s="90"/>
      <c r="I15" s="86" t="s">
        <v>50</v>
      </c>
      <c r="J15" s="86">
        <v>4</v>
      </c>
      <c r="K15" s="88" t="s">
        <v>47</v>
      </c>
      <c r="L15" s="90"/>
      <c r="M15" s="86"/>
      <c r="N15" s="86">
        <v>1</v>
      </c>
      <c r="O15" s="88"/>
      <c r="P15" s="90"/>
    </row>
    <row r="16" spans="2:16" ht="20.25" customHeight="1">
      <c r="B16" s="58">
        <v>15</v>
      </c>
      <c r="C16" s="36" t="s">
        <v>152</v>
      </c>
      <c r="D16" s="37"/>
      <c r="E16" s="86"/>
      <c r="F16" s="86">
        <v>0</v>
      </c>
      <c r="G16" s="88"/>
      <c r="H16" s="90"/>
      <c r="I16" s="86" t="s">
        <v>47</v>
      </c>
      <c r="J16" s="86">
        <v>1</v>
      </c>
      <c r="K16" s="88" t="s">
        <v>47</v>
      </c>
      <c r="L16" s="90"/>
      <c r="M16" s="86"/>
      <c r="N16" s="86">
        <v>1</v>
      </c>
      <c r="O16" s="88"/>
      <c r="P16" s="90"/>
    </row>
    <row r="17" spans="2:16" ht="20.25" customHeight="1">
      <c r="B17" s="58">
        <v>16</v>
      </c>
      <c r="C17" s="36" t="s">
        <v>153</v>
      </c>
      <c r="D17" s="37"/>
      <c r="E17" s="86" t="s">
        <v>47</v>
      </c>
      <c r="F17" s="86">
        <v>1</v>
      </c>
      <c r="G17" s="88"/>
      <c r="H17" s="90"/>
      <c r="I17" s="86"/>
      <c r="J17" s="86">
        <v>0</v>
      </c>
      <c r="K17" s="88"/>
      <c r="L17" s="90"/>
      <c r="M17" s="86"/>
      <c r="N17" s="86">
        <v>0</v>
      </c>
      <c r="O17" s="88"/>
      <c r="P17" s="90"/>
    </row>
    <row r="18" spans="2:16" ht="20.25" customHeight="1">
      <c r="B18" s="58">
        <v>26</v>
      </c>
      <c r="C18" s="36" t="s">
        <v>154</v>
      </c>
      <c r="D18" s="37"/>
      <c r="E18" s="91" t="s">
        <v>129</v>
      </c>
      <c r="F18" s="86">
        <v>12</v>
      </c>
      <c r="G18" s="88"/>
      <c r="H18" s="90"/>
      <c r="I18" s="86" t="s">
        <v>48</v>
      </c>
      <c r="J18" s="86">
        <v>2</v>
      </c>
      <c r="K18" s="88"/>
      <c r="L18" s="90"/>
      <c r="M18" s="86"/>
      <c r="N18" s="86">
        <v>8</v>
      </c>
      <c r="O18" s="88"/>
      <c r="P18" s="90"/>
    </row>
    <row r="19" spans="2:16" ht="20.25" customHeight="1">
      <c r="B19" s="58">
        <v>22</v>
      </c>
      <c r="C19" s="36" t="s">
        <v>155</v>
      </c>
      <c r="D19" s="37"/>
      <c r="E19" s="86"/>
      <c r="F19" s="86">
        <v>0</v>
      </c>
      <c r="G19" s="88"/>
      <c r="H19" s="90"/>
      <c r="I19" s="86"/>
      <c r="J19" s="86">
        <v>0</v>
      </c>
      <c r="K19" s="88"/>
      <c r="L19" s="90"/>
      <c r="M19" s="86"/>
      <c r="N19" s="86">
        <v>0</v>
      </c>
      <c r="O19" s="88"/>
      <c r="P19" s="90"/>
    </row>
    <row r="20" spans="2:16" ht="20.25" customHeight="1">
      <c r="B20" s="58"/>
      <c r="C20" s="36"/>
      <c r="D20" s="37"/>
      <c r="E20" s="91"/>
      <c r="F20" s="86"/>
      <c r="G20" s="88"/>
      <c r="H20" s="90"/>
      <c r="I20" s="86"/>
      <c r="J20" s="86"/>
      <c r="K20" s="88"/>
      <c r="L20" s="90"/>
      <c r="M20" s="86"/>
      <c r="N20" s="86"/>
      <c r="O20" s="88"/>
      <c r="P20" s="90"/>
    </row>
    <row r="21" spans="2:16" ht="20.25" customHeight="1">
      <c r="B21" s="58"/>
      <c r="C21" s="36"/>
      <c r="D21" s="37"/>
      <c r="E21" s="86"/>
      <c r="F21" s="86"/>
      <c r="G21" s="88"/>
      <c r="H21" s="90"/>
      <c r="I21" s="86"/>
      <c r="J21" s="86"/>
      <c r="K21" s="88"/>
      <c r="L21" s="90"/>
      <c r="M21" s="86"/>
      <c r="N21" s="86"/>
      <c r="O21" s="88"/>
      <c r="P21" s="90"/>
    </row>
    <row r="22" spans="2:16" ht="20.25" customHeight="1">
      <c r="B22" s="58"/>
      <c r="C22" s="36"/>
      <c r="D22" s="37"/>
      <c r="E22" s="86"/>
      <c r="F22" s="86"/>
      <c r="G22" s="88"/>
      <c r="H22" s="90"/>
      <c r="I22" s="86"/>
      <c r="J22" s="86"/>
      <c r="K22" s="88"/>
      <c r="L22" s="90"/>
      <c r="M22" s="86"/>
      <c r="N22" s="86"/>
      <c r="O22" s="88"/>
      <c r="P22" s="90"/>
    </row>
    <row r="23" spans="2:16" ht="20.25" customHeight="1" thickBot="1">
      <c r="B23" s="59"/>
      <c r="C23" s="39"/>
      <c r="D23" s="40"/>
      <c r="E23" s="93"/>
      <c r="F23" s="93"/>
      <c r="G23" s="94"/>
      <c r="H23" s="95"/>
      <c r="I23" s="93"/>
      <c r="J23" s="93"/>
      <c r="K23" s="94"/>
      <c r="L23" s="95"/>
      <c r="M23" s="93"/>
      <c r="N23" s="93"/>
      <c r="O23" s="94"/>
      <c r="P23" s="95"/>
    </row>
    <row r="24" spans="2:16" ht="15" customHeight="1">
      <c r="B24" s="182" t="s">
        <v>17</v>
      </c>
      <c r="C24" s="183"/>
      <c r="D24" s="41"/>
      <c r="E24" s="182" t="s">
        <v>7</v>
      </c>
      <c r="F24" s="187" t="s">
        <v>159</v>
      </c>
      <c r="G24" s="188"/>
      <c r="H24" s="189"/>
      <c r="I24" s="182" t="s">
        <v>7</v>
      </c>
      <c r="J24" s="187" t="s">
        <v>158</v>
      </c>
      <c r="K24" s="188"/>
      <c r="L24" s="189"/>
      <c r="M24" s="182" t="s">
        <v>7</v>
      </c>
      <c r="N24" s="187" t="s">
        <v>197</v>
      </c>
      <c r="O24" s="188"/>
      <c r="P24" s="189"/>
    </row>
    <row r="25" spans="2:16" ht="17.25" customHeight="1" thickBot="1">
      <c r="B25" s="198"/>
      <c r="C25" s="199"/>
      <c r="D25" s="41"/>
      <c r="E25" s="186"/>
      <c r="F25" s="190"/>
      <c r="G25" s="190"/>
      <c r="H25" s="191"/>
      <c r="I25" s="186"/>
      <c r="J25" s="190"/>
      <c r="K25" s="190"/>
      <c r="L25" s="191"/>
      <c r="M25" s="186"/>
      <c r="N25" s="190"/>
      <c r="O25" s="190"/>
      <c r="P25" s="191"/>
    </row>
    <row r="26" spans="2:16" ht="16.5" customHeight="1" thickBot="1">
      <c r="B26" s="42"/>
      <c r="C26" s="43"/>
      <c r="D26" s="44"/>
      <c r="E26" s="45" t="s">
        <v>18</v>
      </c>
      <c r="F26" s="45"/>
      <c r="G26" s="45"/>
      <c r="H26" s="46"/>
      <c r="I26" s="45" t="s">
        <v>18</v>
      </c>
      <c r="J26" s="45"/>
      <c r="K26" s="45"/>
      <c r="L26" s="46"/>
      <c r="M26" s="45" t="s">
        <v>18</v>
      </c>
      <c r="N26" s="45"/>
      <c r="O26" s="45"/>
      <c r="P26" s="46"/>
    </row>
    <row r="27" spans="2:16" ht="16.5" customHeight="1" thickBot="1">
      <c r="B27" s="182" t="s">
        <v>19</v>
      </c>
      <c r="C27" s="183"/>
      <c r="D27" s="184"/>
      <c r="E27" s="42"/>
      <c r="F27" s="43"/>
      <c r="G27" s="43"/>
      <c r="H27" s="44"/>
      <c r="I27" s="43"/>
      <c r="J27" s="43"/>
      <c r="K27" s="43"/>
      <c r="L27" s="44"/>
      <c r="M27" s="43"/>
      <c r="N27" s="43"/>
      <c r="O27" s="43"/>
      <c r="P27" s="44"/>
    </row>
    <row r="28" spans="2:16" ht="16.5" customHeight="1">
      <c r="B28" s="185"/>
      <c r="C28" s="164"/>
      <c r="D28" s="41"/>
      <c r="E28" s="45" t="s">
        <v>20</v>
      </c>
      <c r="F28" s="45"/>
      <c r="G28" s="47"/>
      <c r="H28" s="41"/>
      <c r="I28" s="45" t="s">
        <v>20</v>
      </c>
      <c r="J28" s="45"/>
      <c r="K28" s="47"/>
      <c r="L28" s="41"/>
      <c r="M28" s="45" t="s">
        <v>20</v>
      </c>
      <c r="N28" s="45"/>
      <c r="O28" s="47"/>
      <c r="P28" s="41"/>
    </row>
    <row r="29" spans="2:16" ht="16.5" customHeight="1" thickBot="1">
      <c r="B29" s="42"/>
      <c r="C29" s="43"/>
      <c r="D29" s="44"/>
      <c r="E29" s="43"/>
      <c r="F29" s="43"/>
      <c r="G29" s="43"/>
      <c r="H29" s="44"/>
      <c r="I29" s="43"/>
      <c r="J29" s="43"/>
      <c r="K29" s="43"/>
      <c r="L29" s="44"/>
      <c r="M29" s="43"/>
      <c r="N29" s="43"/>
      <c r="O29" s="43"/>
      <c r="P29" s="44"/>
    </row>
    <row r="30" spans="2:16" ht="16.5" customHeight="1"/>
    <row r="31" spans="2:16" ht="16.5" customHeight="1"/>
    <row r="32" spans="2:16" ht="16.5" customHeight="1"/>
    <row r="33" ht="16.5" customHeight="1"/>
  </sheetData>
  <mergeCells count="19">
    <mergeCell ref="B3:D3"/>
    <mergeCell ref="E3:H3"/>
    <mergeCell ref="I3:P3"/>
    <mergeCell ref="E6:H6"/>
    <mergeCell ref="B27:D27"/>
    <mergeCell ref="B28:C28"/>
    <mergeCell ref="M24:M25"/>
    <mergeCell ref="I24:I25"/>
    <mergeCell ref="B24:C24"/>
    <mergeCell ref="E24:E25"/>
    <mergeCell ref="B4:P4"/>
    <mergeCell ref="B25:C25"/>
    <mergeCell ref="M6:P6"/>
    <mergeCell ref="B6:D6"/>
    <mergeCell ref="N24:P25"/>
    <mergeCell ref="F24:H25"/>
    <mergeCell ref="J24:L25"/>
    <mergeCell ref="B5:D5"/>
    <mergeCell ref="I6:L6"/>
  </mergeCells>
  <pageMargins left="0" right="0.19685039370078741" top="0.78740157480314965" bottom="0.78740157480314965" header="0.31496062992125984" footer="0.31496062992125984"/>
  <pageSetup paperSize="9" scale="84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P33"/>
  <sheetViews>
    <sheetView topLeftCell="A13" workbookViewId="0">
      <selection activeCell="J24" sqref="J24:L25"/>
    </sheetView>
  </sheetViews>
  <sheetFormatPr defaultColWidth="4.28515625" defaultRowHeight="17.25" customHeight="1"/>
  <cols>
    <col min="1" max="1" width="0.85546875" customWidth="1"/>
    <col min="2" max="2" width="4.85546875" customWidth="1"/>
    <col min="3" max="3" width="21.140625" customWidth="1"/>
    <col min="4" max="4" width="6.5703125" customWidth="1"/>
    <col min="5" max="5" width="13.140625" customWidth="1"/>
    <col min="6" max="6" width="3.140625" customWidth="1"/>
    <col min="7" max="7" width="2.140625" customWidth="1"/>
    <col min="8" max="8" width="2.85546875" customWidth="1"/>
    <col min="9" max="9" width="12.5703125" customWidth="1"/>
    <col min="10" max="10" width="3.140625" customWidth="1"/>
    <col min="11" max="11" width="2.140625" customWidth="1"/>
    <col min="12" max="12" width="2.85546875" customWidth="1"/>
    <col min="13" max="13" width="12.28515625" customWidth="1"/>
    <col min="14" max="14" width="3.140625" customWidth="1"/>
    <col min="15" max="15" width="2.140625" customWidth="1"/>
    <col min="16" max="16" width="2.85546875" customWidth="1"/>
  </cols>
  <sheetData>
    <row r="1" spans="2:16" ht="17.25" customHeight="1">
      <c r="B1">
        <v>4</v>
      </c>
    </row>
    <row r="2" spans="2:16" ht="17.25" customHeight="1" thickBot="1"/>
    <row r="3" spans="2:16" ht="16.5" customHeight="1" thickBot="1">
      <c r="B3" s="200" t="s">
        <v>15</v>
      </c>
      <c r="C3" s="201"/>
      <c r="D3" s="202"/>
      <c r="E3" s="200" t="s">
        <v>96</v>
      </c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2"/>
    </row>
    <row r="4" spans="2:16" ht="15.75" customHeight="1" thickBot="1">
      <c r="B4" s="203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</row>
    <row r="5" spans="2:16" ht="15.75" customHeight="1">
      <c r="B5" s="182" t="s">
        <v>22</v>
      </c>
      <c r="C5" s="183"/>
      <c r="D5" s="184"/>
      <c r="E5" s="54" t="s">
        <v>23</v>
      </c>
      <c r="F5" s="54"/>
      <c r="G5" s="54"/>
      <c r="H5" s="55"/>
      <c r="I5" s="54" t="s">
        <v>24</v>
      </c>
      <c r="J5" s="54"/>
      <c r="K5" s="54"/>
      <c r="L5" s="55"/>
      <c r="M5" s="127" t="s">
        <v>25</v>
      </c>
      <c r="N5" s="54"/>
      <c r="O5" s="54"/>
      <c r="P5" s="55"/>
    </row>
    <row r="6" spans="2:16" ht="15.75" customHeight="1" thickBot="1">
      <c r="B6" s="195" t="str">
        <f>'ROZLOSOVÁNÍ_pátek '!G7</f>
        <v>TJ Sokol Poruba U17</v>
      </c>
      <c r="C6" s="196"/>
      <c r="D6" s="197"/>
      <c r="E6" s="192" t="str">
        <f>'ROZLOSOVÁNÍ_pátek '!E7</f>
        <v>Veselí U17</v>
      </c>
      <c r="F6" s="193"/>
      <c r="G6" s="193"/>
      <c r="H6" s="194"/>
      <c r="I6" s="192" t="str">
        <f>'ROZLOSOVÁNÍ_pátek '!E9</f>
        <v>Bytča U17</v>
      </c>
      <c r="J6" s="193"/>
      <c r="K6" s="193"/>
      <c r="L6" s="194"/>
      <c r="M6" s="192" t="str">
        <f>'ROZLOSOVÁNÍ_pátek '!G9</f>
        <v>Michalovce U17</v>
      </c>
      <c r="N6" s="193"/>
      <c r="O6" s="193"/>
      <c r="P6" s="194"/>
    </row>
    <row r="7" spans="2:16" ht="16.5" customHeight="1" thickBot="1">
      <c r="B7" s="50" t="s">
        <v>6</v>
      </c>
      <c r="C7" s="51" t="s">
        <v>28</v>
      </c>
      <c r="D7" s="52" t="s">
        <v>29</v>
      </c>
      <c r="E7" s="31" t="s">
        <v>5</v>
      </c>
      <c r="F7" s="31"/>
      <c r="G7" s="29" t="s">
        <v>30</v>
      </c>
      <c r="H7" s="30" t="s">
        <v>31</v>
      </c>
      <c r="I7" s="31" t="s">
        <v>5</v>
      </c>
      <c r="J7" s="31"/>
      <c r="K7" s="29" t="s">
        <v>30</v>
      </c>
      <c r="L7" s="30" t="s">
        <v>31</v>
      </c>
      <c r="M7" s="31" t="s">
        <v>5</v>
      </c>
      <c r="N7" s="31"/>
      <c r="O7" s="29" t="s">
        <v>30</v>
      </c>
      <c r="P7" s="30" t="s">
        <v>31</v>
      </c>
    </row>
    <row r="8" spans="2:16" ht="36" customHeight="1">
      <c r="B8" s="32">
        <v>0</v>
      </c>
      <c r="C8" s="33" t="s">
        <v>164</v>
      </c>
      <c r="D8" s="34"/>
      <c r="E8" s="85"/>
      <c r="F8" s="85"/>
      <c r="G8" s="87"/>
      <c r="H8" s="89"/>
      <c r="I8" s="85"/>
      <c r="J8" s="85"/>
      <c r="K8" s="87"/>
      <c r="L8" s="89"/>
      <c r="M8" s="85"/>
      <c r="N8" s="85"/>
      <c r="O8" s="87"/>
      <c r="P8" s="89"/>
    </row>
    <row r="9" spans="2:16" ht="33.75" customHeight="1">
      <c r="B9" s="35">
        <v>1</v>
      </c>
      <c r="C9" s="36" t="s">
        <v>45</v>
      </c>
      <c r="D9" s="37"/>
      <c r="E9" s="86"/>
      <c r="F9" s="86"/>
      <c r="G9" s="88"/>
      <c r="H9" s="90"/>
      <c r="I9" s="86"/>
      <c r="J9" s="86"/>
      <c r="K9" s="88"/>
      <c r="L9" s="90"/>
      <c r="M9" s="86"/>
      <c r="N9" s="86"/>
      <c r="O9" s="88"/>
      <c r="P9" s="90"/>
    </row>
    <row r="10" spans="2:16" ht="20.25" customHeight="1">
      <c r="B10" s="35">
        <v>3</v>
      </c>
      <c r="C10" s="36" t="s">
        <v>165</v>
      </c>
      <c r="D10" s="37"/>
      <c r="E10" s="86" t="s">
        <v>175</v>
      </c>
      <c r="F10" s="86">
        <v>4</v>
      </c>
      <c r="G10" s="88"/>
      <c r="H10" s="90"/>
      <c r="I10" s="86" t="s">
        <v>51</v>
      </c>
      <c r="J10" s="86">
        <v>5</v>
      </c>
      <c r="K10" s="88"/>
      <c r="L10" s="90"/>
      <c r="M10" s="86" t="s">
        <v>51</v>
      </c>
      <c r="N10" s="86">
        <v>5</v>
      </c>
      <c r="O10" s="88"/>
      <c r="P10" s="90"/>
    </row>
    <row r="11" spans="2:16" ht="20.25" customHeight="1">
      <c r="B11" s="35">
        <v>4</v>
      </c>
      <c r="C11" s="36" t="s">
        <v>166</v>
      </c>
      <c r="D11" s="37"/>
      <c r="E11" s="86" t="s">
        <v>47</v>
      </c>
      <c r="F11" s="86">
        <v>1</v>
      </c>
      <c r="G11" s="88"/>
      <c r="H11" s="90"/>
      <c r="I11" s="86" t="s">
        <v>48</v>
      </c>
      <c r="J11" s="86">
        <v>2</v>
      </c>
      <c r="K11" s="88"/>
      <c r="L11" s="90"/>
      <c r="M11" s="86" t="s">
        <v>47</v>
      </c>
      <c r="N11" s="86">
        <v>1</v>
      </c>
      <c r="O11" s="88"/>
      <c r="P11" s="90"/>
    </row>
    <row r="12" spans="2:16" ht="20.25" customHeight="1">
      <c r="B12" s="35">
        <v>5</v>
      </c>
      <c r="C12" s="36" t="s">
        <v>167</v>
      </c>
      <c r="D12" s="37"/>
      <c r="E12" s="86" t="s">
        <v>53</v>
      </c>
      <c r="F12" s="86">
        <v>6</v>
      </c>
      <c r="G12" s="88"/>
      <c r="H12" s="90"/>
      <c r="I12" s="86" t="s">
        <v>50</v>
      </c>
      <c r="J12" s="86">
        <v>4</v>
      </c>
      <c r="K12" s="88"/>
      <c r="L12" s="90"/>
      <c r="M12" s="86" t="s">
        <v>47</v>
      </c>
      <c r="N12" s="86">
        <v>1</v>
      </c>
      <c r="O12" s="88"/>
      <c r="P12" s="90"/>
    </row>
    <row r="13" spans="2:16" ht="20.25" customHeight="1">
      <c r="B13" s="35">
        <v>6</v>
      </c>
      <c r="C13" s="36" t="s">
        <v>168</v>
      </c>
      <c r="D13" s="37"/>
      <c r="E13" s="86" t="s">
        <v>47</v>
      </c>
      <c r="F13" s="86">
        <v>1</v>
      </c>
      <c r="G13" s="88"/>
      <c r="H13" s="90"/>
      <c r="I13" s="86"/>
      <c r="J13" s="86"/>
      <c r="K13" s="88"/>
      <c r="L13" s="90"/>
      <c r="M13" s="86" t="s">
        <v>47</v>
      </c>
      <c r="N13" s="86">
        <v>1</v>
      </c>
      <c r="O13" s="88"/>
      <c r="P13" s="90"/>
    </row>
    <row r="14" spans="2:16" ht="20.25" customHeight="1">
      <c r="B14" s="35">
        <v>7</v>
      </c>
      <c r="C14" s="36" t="s">
        <v>169</v>
      </c>
      <c r="D14" s="37"/>
      <c r="E14" s="86" t="s">
        <v>50</v>
      </c>
      <c r="F14" s="86">
        <v>4</v>
      </c>
      <c r="G14" s="88"/>
      <c r="H14" s="90"/>
      <c r="I14" s="86" t="s">
        <v>54</v>
      </c>
      <c r="J14" s="86">
        <v>7</v>
      </c>
      <c r="K14" s="88"/>
      <c r="L14" s="90"/>
      <c r="M14" s="86" t="s">
        <v>54</v>
      </c>
      <c r="N14" s="86">
        <v>7</v>
      </c>
      <c r="O14" s="88"/>
      <c r="P14" s="90"/>
    </row>
    <row r="15" spans="2:16" ht="20.25" customHeight="1">
      <c r="B15" s="35">
        <v>16</v>
      </c>
      <c r="C15" s="36" t="s">
        <v>170</v>
      </c>
      <c r="D15" s="37"/>
      <c r="E15" s="86"/>
      <c r="F15" s="86"/>
      <c r="G15" s="88"/>
      <c r="H15" s="90"/>
      <c r="I15" s="86"/>
      <c r="J15" s="86"/>
      <c r="K15" s="88"/>
      <c r="L15" s="90"/>
      <c r="M15" s="86"/>
      <c r="N15" s="86"/>
      <c r="O15" s="88"/>
      <c r="P15" s="90"/>
    </row>
    <row r="16" spans="2:16" ht="20.25" customHeight="1">
      <c r="B16" s="35">
        <v>21</v>
      </c>
      <c r="C16" s="36" t="s">
        <v>171</v>
      </c>
      <c r="D16" s="37"/>
      <c r="E16" s="86"/>
      <c r="F16" s="86"/>
      <c r="G16" s="88"/>
      <c r="H16" s="90"/>
      <c r="I16" s="86" t="s">
        <v>47</v>
      </c>
      <c r="J16" s="86">
        <v>1</v>
      </c>
      <c r="K16" s="88"/>
      <c r="L16" s="90"/>
      <c r="M16" s="86" t="s">
        <v>47</v>
      </c>
      <c r="N16" s="86">
        <v>1</v>
      </c>
      <c r="O16" s="88"/>
      <c r="P16" s="90"/>
    </row>
    <row r="17" spans="2:16" ht="20.25" customHeight="1">
      <c r="B17" s="35">
        <v>24</v>
      </c>
      <c r="C17" s="36" t="s">
        <v>172</v>
      </c>
      <c r="D17" s="37"/>
      <c r="E17" s="86"/>
      <c r="F17" s="86"/>
      <c r="G17" s="88"/>
      <c r="H17" s="90"/>
      <c r="I17" s="86" t="s">
        <v>47</v>
      </c>
      <c r="J17" s="86">
        <v>1</v>
      </c>
      <c r="K17" s="88"/>
      <c r="L17" s="90"/>
      <c r="M17" s="86" t="s">
        <v>47</v>
      </c>
      <c r="N17" s="86">
        <v>1</v>
      </c>
      <c r="O17" s="88"/>
      <c r="P17" s="90"/>
    </row>
    <row r="18" spans="2:16" ht="20.25" customHeight="1">
      <c r="B18" s="35">
        <v>28</v>
      </c>
      <c r="C18" s="36" t="s">
        <v>173</v>
      </c>
      <c r="D18" s="37"/>
      <c r="E18" s="86"/>
      <c r="F18" s="86"/>
      <c r="G18" s="88"/>
      <c r="H18" s="90"/>
      <c r="I18" s="86"/>
      <c r="J18" s="86"/>
      <c r="K18" s="88"/>
      <c r="L18" s="90"/>
      <c r="M18" s="86"/>
      <c r="N18" s="86"/>
      <c r="O18" s="88"/>
      <c r="P18" s="90"/>
    </row>
    <row r="19" spans="2:16" ht="20.25" customHeight="1">
      <c r="B19" s="35">
        <v>37</v>
      </c>
      <c r="C19" s="36" t="s">
        <v>174</v>
      </c>
      <c r="D19" s="37"/>
      <c r="E19" s="86" t="s">
        <v>176</v>
      </c>
      <c r="F19" s="86">
        <v>9</v>
      </c>
      <c r="G19" s="88"/>
      <c r="H19" s="90"/>
      <c r="I19" s="86" t="s">
        <v>193</v>
      </c>
      <c r="J19" s="86">
        <v>8</v>
      </c>
      <c r="K19" s="88"/>
      <c r="L19" s="90"/>
      <c r="M19" s="86" t="s">
        <v>193</v>
      </c>
      <c r="N19" s="86">
        <v>8</v>
      </c>
      <c r="O19" s="88"/>
      <c r="P19" s="90"/>
    </row>
    <row r="20" spans="2:16" ht="20.25" customHeight="1">
      <c r="B20" s="35">
        <v>32</v>
      </c>
      <c r="C20" s="36" t="s">
        <v>213</v>
      </c>
      <c r="D20" s="37"/>
      <c r="E20" s="86"/>
      <c r="F20" s="86"/>
      <c r="G20" s="88"/>
      <c r="H20" s="90"/>
      <c r="I20" s="86" t="s">
        <v>47</v>
      </c>
      <c r="J20" s="86">
        <v>1</v>
      </c>
      <c r="K20" s="88"/>
      <c r="L20" s="90"/>
      <c r="M20" s="86" t="s">
        <v>47</v>
      </c>
      <c r="N20" s="86">
        <v>1</v>
      </c>
      <c r="O20" s="88"/>
      <c r="P20" s="90"/>
    </row>
    <row r="21" spans="2:16" ht="20.25" customHeight="1">
      <c r="B21" s="35"/>
      <c r="C21" s="36"/>
      <c r="D21" s="37"/>
      <c r="E21" s="86"/>
      <c r="F21" s="86"/>
      <c r="G21" s="88"/>
      <c r="H21" s="90"/>
      <c r="I21" s="86"/>
      <c r="J21" s="86"/>
      <c r="K21" s="88"/>
      <c r="L21" s="90"/>
      <c r="M21" s="86"/>
      <c r="N21" s="86"/>
      <c r="O21" s="88"/>
      <c r="P21" s="90"/>
    </row>
    <row r="22" spans="2:16" ht="20.25" customHeight="1">
      <c r="B22" s="35"/>
      <c r="C22" s="36"/>
      <c r="D22" s="37"/>
      <c r="E22" s="86"/>
      <c r="F22" s="86"/>
      <c r="G22" s="88"/>
      <c r="H22" s="90"/>
      <c r="I22" s="86"/>
      <c r="J22" s="86"/>
      <c r="K22" s="88"/>
      <c r="L22" s="90"/>
      <c r="M22" s="86"/>
      <c r="N22" s="86"/>
      <c r="O22" s="88"/>
      <c r="P22" s="90"/>
    </row>
    <row r="23" spans="2:16" ht="20.25" customHeight="1" thickBot="1">
      <c r="B23" s="38"/>
      <c r="C23" s="39"/>
      <c r="D23" s="40"/>
      <c r="E23" s="93"/>
      <c r="F23" s="93"/>
      <c r="G23" s="94"/>
      <c r="H23" s="95"/>
      <c r="I23" s="93"/>
      <c r="J23" s="93"/>
      <c r="K23" s="94"/>
      <c r="L23" s="95"/>
      <c r="M23" s="93"/>
      <c r="N23" s="93"/>
      <c r="O23" s="94"/>
      <c r="P23" s="95"/>
    </row>
    <row r="24" spans="2:16" ht="15" customHeight="1">
      <c r="B24" s="182" t="s">
        <v>17</v>
      </c>
      <c r="C24" s="183"/>
      <c r="D24" s="41"/>
      <c r="E24" s="182" t="s">
        <v>7</v>
      </c>
      <c r="F24" s="187" t="s">
        <v>163</v>
      </c>
      <c r="G24" s="188"/>
      <c r="H24" s="189"/>
      <c r="I24" s="182" t="s">
        <v>7</v>
      </c>
      <c r="J24" s="187" t="s">
        <v>214</v>
      </c>
      <c r="K24" s="188"/>
      <c r="L24" s="189"/>
      <c r="M24" s="182" t="s">
        <v>7</v>
      </c>
      <c r="N24" s="187" t="s">
        <v>194</v>
      </c>
      <c r="O24" s="188"/>
      <c r="P24" s="189"/>
    </row>
    <row r="25" spans="2:16" ht="17.25" customHeight="1" thickBot="1">
      <c r="B25" s="198"/>
      <c r="C25" s="199"/>
      <c r="D25" s="41"/>
      <c r="E25" s="186"/>
      <c r="F25" s="190"/>
      <c r="G25" s="190"/>
      <c r="H25" s="191"/>
      <c r="I25" s="186"/>
      <c r="J25" s="190"/>
      <c r="K25" s="190"/>
      <c r="L25" s="191"/>
      <c r="M25" s="186"/>
      <c r="N25" s="190"/>
      <c r="O25" s="190"/>
      <c r="P25" s="191"/>
    </row>
    <row r="26" spans="2:16" ht="16.5" customHeight="1" thickBot="1">
      <c r="B26" s="42"/>
      <c r="C26" s="43"/>
      <c r="D26" s="44"/>
      <c r="E26" s="53" t="s">
        <v>18</v>
      </c>
      <c r="F26" s="53"/>
      <c r="G26" s="53"/>
      <c r="H26" s="46"/>
      <c r="I26" s="53" t="s">
        <v>18</v>
      </c>
      <c r="J26" s="53"/>
      <c r="K26" s="53"/>
      <c r="L26" s="46"/>
      <c r="M26" s="53" t="s">
        <v>18</v>
      </c>
      <c r="N26" s="53"/>
      <c r="O26" s="53"/>
      <c r="P26" s="46"/>
    </row>
    <row r="27" spans="2:16" ht="16.5" customHeight="1" thickBot="1">
      <c r="B27" s="182" t="s">
        <v>19</v>
      </c>
      <c r="C27" s="183"/>
      <c r="D27" s="184"/>
      <c r="E27" s="42"/>
      <c r="F27" s="43"/>
      <c r="G27" s="43"/>
      <c r="H27" s="44"/>
      <c r="I27" s="43"/>
      <c r="J27" s="43"/>
      <c r="K27" s="43"/>
      <c r="L27" s="44"/>
      <c r="M27" s="43"/>
      <c r="N27" s="43"/>
      <c r="O27" s="43"/>
      <c r="P27" s="44"/>
    </row>
    <row r="28" spans="2:16" ht="16.5" customHeight="1">
      <c r="B28" s="185"/>
      <c r="C28" s="164"/>
      <c r="D28" s="41"/>
      <c r="E28" s="53" t="s">
        <v>20</v>
      </c>
      <c r="F28" s="53"/>
      <c r="G28" s="47"/>
      <c r="H28" s="41"/>
      <c r="I28" s="53" t="s">
        <v>20</v>
      </c>
      <c r="J28" s="53"/>
      <c r="K28" s="47"/>
      <c r="L28" s="41"/>
      <c r="M28" s="53" t="s">
        <v>20</v>
      </c>
      <c r="N28" s="53"/>
      <c r="O28" s="47"/>
      <c r="P28" s="41"/>
    </row>
    <row r="29" spans="2:16" ht="16.5" customHeight="1" thickBot="1">
      <c r="B29" s="42"/>
      <c r="C29" s="43"/>
      <c r="D29" s="44"/>
      <c r="E29" s="43"/>
      <c r="F29" s="43"/>
      <c r="G29" s="43"/>
      <c r="H29" s="44"/>
      <c r="I29" s="43"/>
      <c r="J29" s="43"/>
      <c r="K29" s="43"/>
      <c r="L29" s="44"/>
      <c r="M29" s="43"/>
      <c r="N29" s="43"/>
      <c r="O29" s="43"/>
      <c r="P29" s="44"/>
    </row>
    <row r="30" spans="2:16" ht="16.5" customHeight="1"/>
    <row r="31" spans="2:16" ht="16.5" customHeight="1"/>
    <row r="32" spans="2:16" ht="16.5" customHeight="1"/>
    <row r="33" ht="16.5" customHeight="1"/>
  </sheetData>
  <mergeCells count="19">
    <mergeCell ref="B5:D5"/>
    <mergeCell ref="B3:D3"/>
    <mergeCell ref="E3:L3"/>
    <mergeCell ref="M3:P3"/>
    <mergeCell ref="B4:P4"/>
    <mergeCell ref="B6:D6"/>
    <mergeCell ref="E6:H6"/>
    <mergeCell ref="I6:L6"/>
    <mergeCell ref="M6:P6"/>
    <mergeCell ref="B25:C25"/>
    <mergeCell ref="N24:P25"/>
    <mergeCell ref="M24:M25"/>
    <mergeCell ref="B27:D27"/>
    <mergeCell ref="B28:C28"/>
    <mergeCell ref="F24:H25"/>
    <mergeCell ref="J24:L25"/>
    <mergeCell ref="B24:C24"/>
    <mergeCell ref="E24:E25"/>
    <mergeCell ref="I24:I25"/>
  </mergeCells>
  <pageMargins left="0" right="0.19685039370078741" top="0.78740157480314965" bottom="0.78740157480314965" header="0.31496062992125984" footer="0.31496062992125984"/>
  <pageSetup paperSize="9" scale="84" orientation="landscape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499984740745262"/>
    <pageSetUpPr fitToPage="1"/>
  </sheetPr>
  <dimension ref="B1:P33"/>
  <sheetViews>
    <sheetView topLeftCell="A16" workbookViewId="0">
      <selection activeCell="N24" sqref="N24:P25"/>
    </sheetView>
  </sheetViews>
  <sheetFormatPr defaultColWidth="4.28515625" defaultRowHeight="17.25" customHeight="1"/>
  <cols>
    <col min="1" max="1" width="0.85546875" customWidth="1"/>
    <col min="2" max="2" width="4.85546875" customWidth="1"/>
    <col min="3" max="3" width="21.140625" customWidth="1"/>
    <col min="4" max="4" width="6.5703125" customWidth="1"/>
    <col min="5" max="5" width="13.140625" customWidth="1"/>
    <col min="6" max="6" width="3.140625" customWidth="1"/>
    <col min="7" max="7" width="2.140625" customWidth="1"/>
    <col min="8" max="8" width="2.85546875" customWidth="1"/>
    <col min="9" max="9" width="12.140625" customWidth="1"/>
    <col min="10" max="10" width="3.140625" customWidth="1"/>
    <col min="11" max="11" width="2.140625" customWidth="1"/>
    <col min="12" max="12" width="2.85546875" customWidth="1"/>
    <col min="13" max="13" width="12.28515625" customWidth="1"/>
    <col min="14" max="14" width="3.140625" customWidth="1"/>
    <col min="15" max="15" width="2.140625" customWidth="1"/>
    <col min="16" max="16" width="2.85546875" customWidth="1"/>
  </cols>
  <sheetData>
    <row r="1" spans="2:16" ht="17.25" customHeight="1">
      <c r="B1">
        <v>5</v>
      </c>
    </row>
    <row r="2" spans="2:16" ht="17.25" customHeight="1" thickBot="1"/>
    <row r="3" spans="2:16" ht="16.5" customHeight="1" thickBot="1">
      <c r="B3" s="200" t="s">
        <v>15</v>
      </c>
      <c r="C3" s="201"/>
      <c r="D3" s="202"/>
      <c r="E3" s="200" t="s">
        <v>96</v>
      </c>
      <c r="F3" s="201"/>
      <c r="G3" s="201"/>
      <c r="H3" s="201"/>
      <c r="I3" s="200" t="s">
        <v>97</v>
      </c>
      <c r="J3" s="201"/>
      <c r="K3" s="201"/>
      <c r="L3" s="201"/>
      <c r="M3" s="201"/>
      <c r="N3" s="201"/>
      <c r="O3" s="201"/>
      <c r="P3" s="202"/>
    </row>
    <row r="4" spans="2:16" ht="15.75" customHeight="1" thickBot="1">
      <c r="B4" s="203" t="s">
        <v>21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</row>
    <row r="5" spans="2:16" ht="15.75" customHeight="1">
      <c r="B5" s="182" t="s">
        <v>22</v>
      </c>
      <c r="C5" s="183"/>
      <c r="D5" s="184"/>
      <c r="E5" s="54" t="s">
        <v>23</v>
      </c>
      <c r="F5" s="54"/>
      <c r="G5" s="54"/>
      <c r="H5" s="55"/>
      <c r="I5" s="127" t="s">
        <v>24</v>
      </c>
      <c r="J5" s="54"/>
      <c r="K5" s="54"/>
      <c r="L5" s="55"/>
      <c r="M5" s="127" t="s">
        <v>25</v>
      </c>
      <c r="N5" s="54"/>
      <c r="O5" s="54"/>
      <c r="P5" s="55"/>
    </row>
    <row r="6" spans="2:16" ht="15.75" customHeight="1" thickBot="1">
      <c r="B6" s="195" t="str">
        <f>'ROZLOSOVÁNÍ_pátek '!E8</f>
        <v>Bytča U19</v>
      </c>
      <c r="C6" s="196"/>
      <c r="D6" s="197"/>
      <c r="E6" s="192" t="str">
        <f>'ROZLOSOVÁNÍ_pátek '!G8</f>
        <v>Michalovce U19</v>
      </c>
      <c r="F6" s="193"/>
      <c r="G6" s="193"/>
      <c r="H6" s="194"/>
      <c r="I6" s="192" t="str">
        <f>'ROZLOSOVÁNÍ_pátek '!E6</f>
        <v>Olomouc U19</v>
      </c>
      <c r="J6" s="193"/>
      <c r="K6" s="193"/>
      <c r="L6" s="194"/>
      <c r="M6" s="192" t="str">
        <f>'ROZLOSOVÁNÍ_pátek '!G6</f>
        <v>TJ Sokol Poruba U19</v>
      </c>
      <c r="N6" s="193"/>
      <c r="O6" s="193"/>
      <c r="P6" s="194"/>
    </row>
    <row r="7" spans="2:16" ht="16.5" customHeight="1" thickBot="1">
      <c r="B7" s="50" t="s">
        <v>6</v>
      </c>
      <c r="C7" s="51" t="s">
        <v>28</v>
      </c>
      <c r="D7" s="52" t="s">
        <v>29</v>
      </c>
      <c r="E7" s="31" t="s">
        <v>5</v>
      </c>
      <c r="F7" s="31"/>
      <c r="G7" s="29" t="s">
        <v>30</v>
      </c>
      <c r="H7" s="30" t="s">
        <v>31</v>
      </c>
      <c r="I7" s="31" t="s">
        <v>5</v>
      </c>
      <c r="J7" s="31"/>
      <c r="K7" s="29" t="s">
        <v>30</v>
      </c>
      <c r="L7" s="30" t="s">
        <v>31</v>
      </c>
      <c r="M7" s="31" t="s">
        <v>5</v>
      </c>
      <c r="N7" s="31"/>
      <c r="O7" s="29" t="s">
        <v>30</v>
      </c>
      <c r="P7" s="30" t="s">
        <v>31</v>
      </c>
    </row>
    <row r="8" spans="2:16" ht="20.25" customHeight="1">
      <c r="B8" s="32">
        <v>4</v>
      </c>
      <c r="C8" s="33" t="s">
        <v>184</v>
      </c>
      <c r="D8" s="34"/>
      <c r="E8" s="85" t="s">
        <v>49</v>
      </c>
      <c r="F8" s="85">
        <v>3</v>
      </c>
      <c r="G8" s="87" t="s">
        <v>47</v>
      </c>
      <c r="H8" s="89"/>
      <c r="I8" s="85"/>
      <c r="J8" s="85">
        <v>0</v>
      </c>
      <c r="K8" s="87" t="s">
        <v>47</v>
      </c>
      <c r="L8" s="89"/>
      <c r="M8" s="85"/>
      <c r="N8" s="85">
        <v>4</v>
      </c>
      <c r="O8" s="87"/>
      <c r="P8" s="89"/>
    </row>
    <row r="9" spans="2:16" ht="20.25" customHeight="1">
      <c r="B9" s="35">
        <v>5</v>
      </c>
      <c r="C9" s="36" t="s">
        <v>185</v>
      </c>
      <c r="D9" s="37"/>
      <c r="E9" s="86" t="s">
        <v>53</v>
      </c>
      <c r="F9" s="86">
        <v>6</v>
      </c>
      <c r="G9" s="88"/>
      <c r="H9" s="90"/>
      <c r="I9" s="86" t="s">
        <v>50</v>
      </c>
      <c r="J9" s="86">
        <v>4</v>
      </c>
      <c r="K9" s="88" t="s">
        <v>47</v>
      </c>
      <c r="L9" s="90"/>
      <c r="M9" s="86"/>
      <c r="N9" s="86">
        <v>7</v>
      </c>
      <c r="O9" s="88"/>
      <c r="P9" s="90"/>
    </row>
    <row r="10" spans="2:16" ht="20.25" customHeight="1">
      <c r="B10" s="35">
        <v>12</v>
      </c>
      <c r="C10" s="36" t="s">
        <v>46</v>
      </c>
      <c r="D10" s="37"/>
      <c r="E10" s="86"/>
      <c r="F10" s="86">
        <v>0</v>
      </c>
      <c r="G10" s="88"/>
      <c r="H10" s="90"/>
      <c r="I10" s="86"/>
      <c r="J10" s="86">
        <v>0</v>
      </c>
      <c r="K10" s="88"/>
      <c r="L10" s="90"/>
      <c r="M10" s="86"/>
      <c r="N10" s="86"/>
      <c r="O10" s="88"/>
      <c r="P10" s="90"/>
    </row>
    <row r="11" spans="2:16" ht="20.25" customHeight="1">
      <c r="B11" s="35">
        <v>15</v>
      </c>
      <c r="C11" s="36" t="s">
        <v>186</v>
      </c>
      <c r="D11" s="37"/>
      <c r="E11" s="86" t="s">
        <v>48</v>
      </c>
      <c r="F11" s="86">
        <v>2</v>
      </c>
      <c r="G11" s="88"/>
      <c r="H11" s="90"/>
      <c r="I11" s="86" t="s">
        <v>48</v>
      </c>
      <c r="J11" s="86">
        <v>2</v>
      </c>
      <c r="K11" s="88"/>
      <c r="L11" s="90"/>
      <c r="M11" s="86"/>
      <c r="N11" s="86"/>
      <c r="O11" s="88"/>
      <c r="P11" s="90"/>
    </row>
    <row r="12" spans="2:16" ht="20.25" customHeight="1">
      <c r="B12" s="35">
        <v>28</v>
      </c>
      <c r="C12" s="36" t="s">
        <v>187</v>
      </c>
      <c r="D12" s="37"/>
      <c r="E12" s="86" t="s">
        <v>191</v>
      </c>
      <c r="F12" s="86">
        <v>11</v>
      </c>
      <c r="G12" s="88"/>
      <c r="H12" s="90"/>
      <c r="I12" s="91" t="s">
        <v>192</v>
      </c>
      <c r="J12" s="86">
        <v>12</v>
      </c>
      <c r="K12" s="88"/>
      <c r="L12" s="90" t="s">
        <v>47</v>
      </c>
      <c r="M12" s="86"/>
      <c r="N12" s="86">
        <v>6</v>
      </c>
      <c r="O12" s="88"/>
      <c r="P12" s="90"/>
    </row>
    <row r="13" spans="2:16" ht="20.25" customHeight="1">
      <c r="B13" s="35">
        <v>24</v>
      </c>
      <c r="C13" s="36" t="s">
        <v>188</v>
      </c>
      <c r="D13" s="37"/>
      <c r="E13" s="86" t="s">
        <v>191</v>
      </c>
      <c r="F13" s="86">
        <v>11</v>
      </c>
      <c r="G13" s="88"/>
      <c r="H13" s="90"/>
      <c r="I13" s="86" t="s">
        <v>176</v>
      </c>
      <c r="J13" s="86">
        <v>9</v>
      </c>
      <c r="K13" s="88" t="s">
        <v>47</v>
      </c>
      <c r="L13" s="90"/>
      <c r="M13" s="86"/>
      <c r="N13" s="86">
        <v>8</v>
      </c>
      <c r="O13" s="88"/>
      <c r="P13" s="90"/>
    </row>
    <row r="14" spans="2:16" ht="20.25" customHeight="1">
      <c r="B14" s="35">
        <v>26</v>
      </c>
      <c r="C14" s="36" t="s">
        <v>189</v>
      </c>
      <c r="D14" s="37"/>
      <c r="E14" s="86" t="s">
        <v>50</v>
      </c>
      <c r="F14" s="86">
        <v>4</v>
      </c>
      <c r="G14" s="88"/>
      <c r="H14" s="90"/>
      <c r="I14" s="86" t="s">
        <v>48</v>
      </c>
      <c r="J14" s="86">
        <v>2</v>
      </c>
      <c r="K14" s="88"/>
      <c r="L14" s="90"/>
      <c r="M14" s="86"/>
      <c r="N14" s="86">
        <v>5</v>
      </c>
      <c r="O14" s="88"/>
      <c r="P14" s="90"/>
    </row>
    <row r="15" spans="2:16" ht="20.25" customHeight="1">
      <c r="B15" s="35">
        <v>29</v>
      </c>
      <c r="C15" s="36" t="s">
        <v>190</v>
      </c>
      <c r="D15" s="37"/>
      <c r="E15" s="86" t="s">
        <v>47</v>
      </c>
      <c r="F15" s="86">
        <v>1</v>
      </c>
      <c r="G15" s="88" t="s">
        <v>47</v>
      </c>
      <c r="H15" s="90"/>
      <c r="I15" s="86" t="s">
        <v>52</v>
      </c>
      <c r="J15" s="86">
        <v>2</v>
      </c>
      <c r="K15" s="88"/>
      <c r="L15" s="90" t="s">
        <v>47</v>
      </c>
      <c r="M15" s="86"/>
      <c r="N15" s="86">
        <v>2</v>
      </c>
      <c r="O15" s="88"/>
      <c r="P15" s="90"/>
    </row>
    <row r="16" spans="2:16" ht="20.25" customHeight="1">
      <c r="B16" s="35"/>
      <c r="C16" s="36"/>
      <c r="D16" s="37"/>
      <c r="E16" s="86"/>
      <c r="F16" s="86"/>
      <c r="G16" s="88"/>
      <c r="H16" s="90"/>
      <c r="I16" s="86"/>
      <c r="J16" s="86"/>
      <c r="K16" s="88"/>
      <c r="L16" s="90"/>
      <c r="M16" s="86"/>
      <c r="N16" s="86"/>
      <c r="O16" s="88"/>
      <c r="P16" s="90"/>
    </row>
    <row r="17" spans="2:16" ht="20.25" customHeight="1">
      <c r="B17" s="35"/>
      <c r="C17" s="36"/>
      <c r="D17" s="37"/>
      <c r="E17" s="86"/>
      <c r="F17" s="86"/>
      <c r="G17" s="88"/>
      <c r="H17" s="90"/>
      <c r="I17" s="86"/>
      <c r="J17" s="86"/>
      <c r="K17" s="88"/>
      <c r="L17" s="90"/>
      <c r="M17" s="86"/>
      <c r="N17" s="86"/>
      <c r="O17" s="88"/>
      <c r="P17" s="90"/>
    </row>
    <row r="18" spans="2:16" ht="20.25" customHeight="1">
      <c r="B18" s="35"/>
      <c r="C18" s="36"/>
      <c r="D18" s="37"/>
      <c r="E18" s="86"/>
      <c r="F18" s="86"/>
      <c r="G18" s="88"/>
      <c r="H18" s="90"/>
      <c r="I18" s="86"/>
      <c r="J18" s="86"/>
      <c r="K18" s="88"/>
      <c r="L18" s="90"/>
      <c r="M18" s="86"/>
      <c r="N18" s="86"/>
      <c r="O18" s="88"/>
      <c r="P18" s="90"/>
    </row>
    <row r="19" spans="2:16" ht="20.25" customHeight="1">
      <c r="B19" s="35"/>
      <c r="C19" s="36"/>
      <c r="D19" s="37"/>
      <c r="E19" s="86"/>
      <c r="F19" s="86"/>
      <c r="G19" s="88"/>
      <c r="H19" s="90"/>
      <c r="I19" s="86"/>
      <c r="J19" s="86"/>
      <c r="K19" s="88"/>
      <c r="L19" s="90"/>
      <c r="M19" s="86"/>
      <c r="N19" s="86"/>
      <c r="O19" s="88"/>
      <c r="P19" s="90"/>
    </row>
    <row r="20" spans="2:16" ht="20.25" customHeight="1">
      <c r="B20" s="35"/>
      <c r="C20" s="36"/>
      <c r="D20" s="37"/>
      <c r="E20" s="86"/>
      <c r="F20" s="86"/>
      <c r="G20" s="88"/>
      <c r="H20" s="90"/>
      <c r="I20" s="86"/>
      <c r="J20" s="86"/>
      <c r="K20" s="88"/>
      <c r="L20" s="90"/>
      <c r="M20" s="92"/>
      <c r="N20" s="86"/>
      <c r="O20" s="88"/>
      <c r="P20" s="90"/>
    </row>
    <row r="21" spans="2:16" ht="20.25" customHeight="1">
      <c r="B21" s="35"/>
      <c r="C21" s="36"/>
      <c r="D21" s="37"/>
      <c r="E21" s="86"/>
      <c r="F21" s="86"/>
      <c r="G21" s="88"/>
      <c r="H21" s="90"/>
      <c r="I21" s="86"/>
      <c r="J21" s="86"/>
      <c r="K21" s="88"/>
      <c r="L21" s="90"/>
      <c r="M21" s="86"/>
      <c r="N21" s="86"/>
      <c r="O21" s="88"/>
      <c r="P21" s="90"/>
    </row>
    <row r="22" spans="2:16" ht="20.25" customHeight="1">
      <c r="B22" s="35"/>
      <c r="C22" s="36"/>
      <c r="D22" s="37"/>
      <c r="E22" s="86"/>
      <c r="F22" s="86"/>
      <c r="G22" s="88"/>
      <c r="H22" s="90"/>
      <c r="I22" s="86"/>
      <c r="J22" s="86"/>
      <c r="K22" s="88"/>
      <c r="L22" s="90"/>
      <c r="M22" s="86"/>
      <c r="N22" s="86"/>
      <c r="O22" s="88"/>
      <c r="P22" s="90"/>
    </row>
    <row r="23" spans="2:16" ht="20.25" customHeight="1" thickBot="1">
      <c r="B23" s="38"/>
      <c r="C23" s="39"/>
      <c r="D23" s="40"/>
      <c r="E23" s="93"/>
      <c r="F23" s="93"/>
      <c r="G23" s="94"/>
      <c r="H23" s="95"/>
      <c r="I23" s="93"/>
      <c r="J23" s="93"/>
      <c r="K23" s="94"/>
      <c r="L23" s="95"/>
      <c r="M23" s="93"/>
      <c r="N23" s="93"/>
      <c r="O23" s="94"/>
      <c r="P23" s="95"/>
    </row>
    <row r="24" spans="2:16" ht="15" customHeight="1">
      <c r="B24" s="182" t="s">
        <v>17</v>
      </c>
      <c r="C24" s="183"/>
      <c r="D24" s="41"/>
      <c r="E24" s="182" t="s">
        <v>7</v>
      </c>
      <c r="F24" s="187" t="s">
        <v>157</v>
      </c>
      <c r="G24" s="188"/>
      <c r="H24" s="189"/>
      <c r="I24" s="182" t="s">
        <v>7</v>
      </c>
      <c r="J24" s="187" t="s">
        <v>156</v>
      </c>
      <c r="K24" s="188"/>
      <c r="L24" s="189"/>
      <c r="M24" s="182" t="s">
        <v>7</v>
      </c>
      <c r="N24" s="187" t="s">
        <v>227</v>
      </c>
      <c r="O24" s="188"/>
      <c r="P24" s="189"/>
    </row>
    <row r="25" spans="2:16" ht="17.25" customHeight="1" thickBot="1">
      <c r="B25" s="198" t="s">
        <v>57</v>
      </c>
      <c r="C25" s="199"/>
      <c r="D25" s="41"/>
      <c r="E25" s="186"/>
      <c r="F25" s="190"/>
      <c r="G25" s="190"/>
      <c r="H25" s="191"/>
      <c r="I25" s="186"/>
      <c r="J25" s="190"/>
      <c r="K25" s="190"/>
      <c r="L25" s="191"/>
      <c r="M25" s="186"/>
      <c r="N25" s="190"/>
      <c r="O25" s="190"/>
      <c r="P25" s="191"/>
    </row>
    <row r="26" spans="2:16" ht="16.5" customHeight="1" thickBot="1">
      <c r="B26" s="42"/>
      <c r="C26" s="43"/>
      <c r="D26" s="44"/>
      <c r="E26" s="53" t="s">
        <v>18</v>
      </c>
      <c r="F26" s="53"/>
      <c r="G26" s="53"/>
      <c r="H26" s="46"/>
      <c r="I26" s="53" t="s">
        <v>18</v>
      </c>
      <c r="J26" s="53"/>
      <c r="K26" s="53"/>
      <c r="L26" s="46"/>
      <c r="M26" s="53" t="s">
        <v>18</v>
      </c>
      <c r="N26" s="53"/>
      <c r="O26" s="53"/>
      <c r="P26" s="46"/>
    </row>
    <row r="27" spans="2:16" ht="16.5" customHeight="1" thickBot="1">
      <c r="B27" s="182" t="s">
        <v>19</v>
      </c>
      <c r="C27" s="183"/>
      <c r="D27" s="184"/>
      <c r="E27" s="42"/>
      <c r="F27" s="43"/>
      <c r="G27" s="43"/>
      <c r="H27" s="44"/>
      <c r="I27" s="43"/>
      <c r="J27" s="43"/>
      <c r="K27" s="43"/>
      <c r="L27" s="44"/>
      <c r="M27" s="43"/>
      <c r="N27" s="43"/>
      <c r="O27" s="43"/>
      <c r="P27" s="44"/>
    </row>
    <row r="28" spans="2:16" ht="16.5" customHeight="1">
      <c r="B28" s="185" t="s">
        <v>58</v>
      </c>
      <c r="C28" s="164"/>
      <c r="D28" s="41"/>
      <c r="E28" s="53" t="s">
        <v>20</v>
      </c>
      <c r="F28" s="53"/>
      <c r="G28" s="47"/>
      <c r="H28" s="41"/>
      <c r="I28" s="53" t="s">
        <v>20</v>
      </c>
      <c r="J28" s="53"/>
      <c r="K28" s="47"/>
      <c r="L28" s="41"/>
      <c r="M28" s="53" t="s">
        <v>20</v>
      </c>
      <c r="N28" s="53"/>
      <c r="O28" s="47"/>
      <c r="P28" s="41"/>
    </row>
    <row r="29" spans="2:16" ht="16.5" customHeight="1" thickBot="1">
      <c r="B29" s="42"/>
      <c r="C29" s="43"/>
      <c r="D29" s="44"/>
      <c r="E29" s="43"/>
      <c r="F29" s="43"/>
      <c r="G29" s="43"/>
      <c r="H29" s="44"/>
      <c r="I29" s="43"/>
      <c r="J29" s="43"/>
      <c r="K29" s="43"/>
      <c r="L29" s="44"/>
      <c r="M29" s="43"/>
      <c r="N29" s="43"/>
      <c r="O29" s="43"/>
      <c r="P29" s="44"/>
    </row>
    <row r="30" spans="2:16" ht="16.5" customHeight="1"/>
    <row r="31" spans="2:16" ht="16.5" customHeight="1"/>
    <row r="32" spans="2:16" ht="16.5" customHeight="1"/>
    <row r="33" ht="16.5" customHeight="1"/>
  </sheetData>
  <mergeCells count="20">
    <mergeCell ref="B5:D5"/>
    <mergeCell ref="B3:D3"/>
    <mergeCell ref="E3:H3"/>
    <mergeCell ref="I3:L3"/>
    <mergeCell ref="M3:P3"/>
    <mergeCell ref="B4:P4"/>
    <mergeCell ref="M6:P6"/>
    <mergeCell ref="B24:C24"/>
    <mergeCell ref="E24:E25"/>
    <mergeCell ref="B6:D6"/>
    <mergeCell ref="E6:H6"/>
    <mergeCell ref="I6:L6"/>
    <mergeCell ref="N24:P25"/>
    <mergeCell ref="B25:C25"/>
    <mergeCell ref="J24:L25"/>
    <mergeCell ref="M24:M25"/>
    <mergeCell ref="I24:I25"/>
    <mergeCell ref="B27:D27"/>
    <mergeCell ref="B28:C28"/>
    <mergeCell ref="F24:H25"/>
  </mergeCells>
  <pageMargins left="0" right="0.19685039370078741" top="0.78740157480314965" bottom="0.78740157480314965" header="0.31496062992125984" footer="0.31496062992125984"/>
  <pageSetup paperSize="9" scale="84" orientation="landscape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3"/>
  <sheetViews>
    <sheetView topLeftCell="A4" workbookViewId="0">
      <selection activeCell="M8" sqref="M8"/>
    </sheetView>
  </sheetViews>
  <sheetFormatPr defaultColWidth="4.28515625" defaultRowHeight="17.25" customHeight="1"/>
  <cols>
    <col min="1" max="1" width="0.85546875" customWidth="1"/>
    <col min="2" max="2" width="4.85546875" customWidth="1"/>
    <col min="3" max="3" width="21.140625" customWidth="1"/>
    <col min="4" max="4" width="6.5703125" customWidth="1"/>
    <col min="5" max="5" width="13.140625" customWidth="1"/>
    <col min="6" max="6" width="3.140625" customWidth="1"/>
    <col min="7" max="7" width="2.140625" customWidth="1"/>
    <col min="8" max="8" width="2.85546875" customWidth="1"/>
    <col min="9" max="9" width="12.5703125" customWidth="1"/>
    <col min="10" max="10" width="3.140625" customWidth="1"/>
    <col min="11" max="11" width="2.140625" customWidth="1"/>
    <col min="12" max="12" width="2.85546875" customWidth="1"/>
    <col min="13" max="13" width="12.28515625" customWidth="1"/>
    <col min="14" max="14" width="3.140625" customWidth="1"/>
    <col min="15" max="15" width="2.140625" customWidth="1"/>
    <col min="16" max="16" width="2.85546875" customWidth="1"/>
  </cols>
  <sheetData>
    <row r="1" spans="2:16" ht="17.25" customHeight="1">
      <c r="B1">
        <v>6</v>
      </c>
    </row>
    <row r="2" spans="2:16" ht="17.25" customHeight="1" thickBot="1"/>
    <row r="3" spans="2:16" ht="16.5" customHeight="1" thickBot="1">
      <c r="B3" s="200" t="s">
        <v>15</v>
      </c>
      <c r="C3" s="201"/>
      <c r="D3" s="202"/>
      <c r="E3" s="200" t="s">
        <v>96</v>
      </c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2"/>
    </row>
    <row r="4" spans="2:16" ht="15.75" customHeight="1" thickBot="1">
      <c r="B4" s="203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</row>
    <row r="5" spans="2:16" ht="15.75" customHeight="1">
      <c r="B5" s="182" t="s">
        <v>22</v>
      </c>
      <c r="C5" s="183"/>
      <c r="D5" s="184"/>
      <c r="E5" s="54" t="s">
        <v>23</v>
      </c>
      <c r="F5" s="54"/>
      <c r="G5" s="54"/>
      <c r="H5" s="55"/>
      <c r="I5" s="54" t="s">
        <v>24</v>
      </c>
      <c r="J5" s="54"/>
      <c r="K5" s="54"/>
      <c r="L5" s="55"/>
      <c r="M5" s="54" t="s">
        <v>26</v>
      </c>
      <c r="N5" s="54"/>
      <c r="O5" s="54"/>
      <c r="P5" s="55"/>
    </row>
    <row r="6" spans="2:16" ht="15.75" customHeight="1" thickBot="1">
      <c r="B6" s="195" t="str">
        <f>'ROZLOSOVÁNÍ_pátek '!G8</f>
        <v>Michalovce U19</v>
      </c>
      <c r="C6" s="196"/>
      <c r="D6" s="197"/>
      <c r="E6" s="192" t="str">
        <f>'ROZLOSOVÁNÍ_pátek '!E8</f>
        <v>Bytča U19</v>
      </c>
      <c r="F6" s="193"/>
      <c r="G6" s="193"/>
      <c r="H6" s="194"/>
      <c r="I6" s="192" t="str">
        <f>'ROZLOSOVÁNÍ_pátek '!G6</f>
        <v>TJ Sokol Poruba U19</v>
      </c>
      <c r="J6" s="193"/>
      <c r="K6" s="193"/>
      <c r="L6" s="194"/>
      <c r="M6" s="192" t="str">
        <f>'ROZLOSOVÁNÍ_pátek '!E6</f>
        <v>Olomouc U19</v>
      </c>
      <c r="N6" s="193"/>
      <c r="O6" s="193"/>
      <c r="P6" s="194"/>
    </row>
    <row r="7" spans="2:16" ht="16.5" customHeight="1" thickBot="1">
      <c r="B7" s="50" t="s">
        <v>6</v>
      </c>
      <c r="C7" s="51" t="s">
        <v>28</v>
      </c>
      <c r="D7" s="52" t="s">
        <v>29</v>
      </c>
      <c r="E7" s="31" t="s">
        <v>5</v>
      </c>
      <c r="F7" s="31"/>
      <c r="G7" s="29" t="s">
        <v>30</v>
      </c>
      <c r="H7" s="30" t="s">
        <v>31</v>
      </c>
      <c r="I7" s="31" t="s">
        <v>5</v>
      </c>
      <c r="J7" s="31"/>
      <c r="K7" s="29" t="s">
        <v>30</v>
      </c>
      <c r="L7" s="30" t="s">
        <v>31</v>
      </c>
      <c r="M7" s="31" t="s">
        <v>5</v>
      </c>
      <c r="N7" s="31"/>
      <c r="O7" s="29" t="s">
        <v>30</v>
      </c>
      <c r="P7" s="30" t="s">
        <v>31</v>
      </c>
    </row>
    <row r="8" spans="2:16" ht="20.25" customHeight="1">
      <c r="B8" s="32">
        <v>2</v>
      </c>
      <c r="C8" s="33" t="s">
        <v>118</v>
      </c>
      <c r="D8" s="34"/>
      <c r="E8" s="86" t="s">
        <v>47</v>
      </c>
      <c r="F8" s="85">
        <v>1</v>
      </c>
      <c r="G8" s="87"/>
      <c r="H8" s="89"/>
      <c r="I8" s="85" t="s">
        <v>49</v>
      </c>
      <c r="J8" s="85">
        <v>3</v>
      </c>
      <c r="K8" s="87"/>
      <c r="L8" s="89"/>
      <c r="M8" s="85" t="s">
        <v>48</v>
      </c>
      <c r="N8" s="85">
        <v>2</v>
      </c>
      <c r="O8" s="87"/>
      <c r="P8" s="89"/>
    </row>
    <row r="9" spans="2:16" ht="20.25" customHeight="1">
      <c r="B9" s="35">
        <v>3</v>
      </c>
      <c r="C9" s="36" t="s">
        <v>119</v>
      </c>
      <c r="D9" s="37"/>
      <c r="E9" s="86" t="s">
        <v>47</v>
      </c>
      <c r="F9" s="86">
        <v>1</v>
      </c>
      <c r="G9" s="88"/>
      <c r="H9" s="90"/>
      <c r="I9" s="86" t="s">
        <v>54</v>
      </c>
      <c r="J9" s="86">
        <v>7</v>
      </c>
      <c r="K9" s="88"/>
      <c r="L9" s="90"/>
      <c r="M9" s="86" t="s">
        <v>51</v>
      </c>
      <c r="N9" s="86">
        <v>5</v>
      </c>
      <c r="O9" s="88"/>
      <c r="P9" s="90"/>
    </row>
    <row r="10" spans="2:16" ht="20.25" customHeight="1">
      <c r="B10" s="35">
        <v>5</v>
      </c>
      <c r="C10" s="36" t="s">
        <v>120</v>
      </c>
      <c r="D10" s="37"/>
      <c r="E10" s="86" t="s">
        <v>48</v>
      </c>
      <c r="F10" s="86">
        <v>2</v>
      </c>
      <c r="G10" s="88"/>
      <c r="H10" s="90"/>
      <c r="I10" s="86"/>
      <c r="J10" s="86"/>
      <c r="K10" s="88"/>
      <c r="L10" s="90"/>
      <c r="M10" s="86" t="s">
        <v>47</v>
      </c>
      <c r="N10" s="86">
        <v>1</v>
      </c>
      <c r="O10" s="88"/>
      <c r="P10" s="90"/>
    </row>
    <row r="11" spans="2:16" ht="20.25" customHeight="1">
      <c r="B11" s="35">
        <v>7</v>
      </c>
      <c r="C11" s="36" t="s">
        <v>121</v>
      </c>
      <c r="D11" s="37"/>
      <c r="E11" s="86"/>
      <c r="F11" s="86">
        <v>0</v>
      </c>
      <c r="G11" s="88"/>
      <c r="H11" s="90"/>
      <c r="I11" s="86"/>
      <c r="J11" s="86"/>
      <c r="K11" s="88"/>
      <c r="L11" s="90"/>
      <c r="M11" s="86" t="s">
        <v>48</v>
      </c>
      <c r="N11" s="86">
        <v>2</v>
      </c>
      <c r="O11" s="88"/>
      <c r="P11" s="90"/>
    </row>
    <row r="12" spans="2:16" ht="20.25" customHeight="1">
      <c r="B12" s="35">
        <v>8</v>
      </c>
      <c r="C12" s="36" t="s">
        <v>179</v>
      </c>
      <c r="D12" s="37"/>
      <c r="E12" s="86" t="s">
        <v>47</v>
      </c>
      <c r="F12" s="86">
        <v>2</v>
      </c>
      <c r="G12" s="88"/>
      <c r="H12" s="90"/>
      <c r="I12" s="86" t="s">
        <v>201</v>
      </c>
      <c r="J12" s="86">
        <v>6</v>
      </c>
      <c r="K12" s="88"/>
      <c r="L12" s="90"/>
      <c r="M12" s="86" t="s">
        <v>50</v>
      </c>
      <c r="N12" s="86">
        <v>4</v>
      </c>
      <c r="O12" s="88"/>
      <c r="P12" s="90"/>
    </row>
    <row r="13" spans="2:16" ht="20.25" customHeight="1">
      <c r="B13" s="35">
        <v>12</v>
      </c>
      <c r="C13" s="36" t="s">
        <v>122</v>
      </c>
      <c r="D13" s="37"/>
      <c r="E13" s="86"/>
      <c r="F13" s="86">
        <v>0</v>
      </c>
      <c r="G13" s="88"/>
      <c r="H13" s="90"/>
      <c r="I13" s="86"/>
      <c r="J13" s="86"/>
      <c r="K13" s="88"/>
      <c r="L13" s="90"/>
      <c r="M13" s="86"/>
      <c r="N13" s="86">
        <v>0</v>
      </c>
      <c r="O13" s="88"/>
      <c r="P13" s="90"/>
    </row>
    <row r="14" spans="2:16" ht="20.25" customHeight="1">
      <c r="B14" s="35">
        <v>15</v>
      </c>
      <c r="C14" s="36" t="s">
        <v>177</v>
      </c>
      <c r="D14" s="37"/>
      <c r="E14" s="86" t="s">
        <v>56</v>
      </c>
      <c r="F14" s="86">
        <v>4</v>
      </c>
      <c r="G14" s="88" t="s">
        <v>47</v>
      </c>
      <c r="H14" s="90"/>
      <c r="I14" s="86" t="s">
        <v>193</v>
      </c>
      <c r="J14" s="86">
        <v>8</v>
      </c>
      <c r="K14" s="88"/>
      <c r="L14" s="90"/>
      <c r="M14" s="86" t="s">
        <v>48</v>
      </c>
      <c r="N14" s="86">
        <v>2</v>
      </c>
      <c r="O14" s="88"/>
      <c r="P14" s="90"/>
    </row>
    <row r="15" spans="2:16" ht="20.25" customHeight="1">
      <c r="B15" s="35">
        <v>18</v>
      </c>
      <c r="C15" s="36" t="s">
        <v>178</v>
      </c>
      <c r="D15" s="37"/>
      <c r="E15" s="86" t="s">
        <v>49</v>
      </c>
      <c r="F15" s="86">
        <v>3</v>
      </c>
      <c r="G15" s="88" t="s">
        <v>47</v>
      </c>
      <c r="H15" s="90"/>
      <c r="I15" s="86" t="s">
        <v>48</v>
      </c>
      <c r="J15" s="86">
        <v>2</v>
      </c>
      <c r="K15" s="88"/>
      <c r="L15" s="90"/>
      <c r="M15" s="86" t="s">
        <v>50</v>
      </c>
      <c r="N15" s="86">
        <v>4</v>
      </c>
      <c r="O15" s="88"/>
      <c r="P15" s="90"/>
    </row>
    <row r="16" spans="2:16" ht="20.25" customHeight="1">
      <c r="B16" s="35">
        <v>19</v>
      </c>
      <c r="C16" s="36" t="s">
        <v>123</v>
      </c>
      <c r="D16" s="37"/>
      <c r="E16" s="86"/>
      <c r="F16" s="86">
        <v>0</v>
      </c>
      <c r="G16" s="88" t="s">
        <v>47</v>
      </c>
      <c r="H16" s="90"/>
      <c r="I16" s="86" t="s">
        <v>49</v>
      </c>
      <c r="J16" s="86">
        <v>3</v>
      </c>
      <c r="K16" s="88"/>
      <c r="L16" s="90"/>
      <c r="M16" s="86" t="s">
        <v>48</v>
      </c>
      <c r="N16" s="86">
        <v>2</v>
      </c>
      <c r="O16" s="88"/>
      <c r="P16" s="90"/>
    </row>
    <row r="17" spans="2:16" ht="20.25" customHeight="1">
      <c r="B17" s="35">
        <v>20</v>
      </c>
      <c r="C17" s="36" t="s">
        <v>124</v>
      </c>
      <c r="D17" s="37"/>
      <c r="E17" s="86" t="s">
        <v>53</v>
      </c>
      <c r="F17" s="86">
        <v>6</v>
      </c>
      <c r="G17" s="88"/>
      <c r="H17" s="90"/>
      <c r="I17" s="86" t="s">
        <v>48</v>
      </c>
      <c r="J17" s="86">
        <v>2</v>
      </c>
      <c r="K17" s="88"/>
      <c r="L17" s="90"/>
      <c r="M17" s="86" t="s">
        <v>50</v>
      </c>
      <c r="N17" s="86">
        <v>4</v>
      </c>
      <c r="O17" s="88"/>
      <c r="P17" s="90"/>
    </row>
    <row r="18" spans="2:16" ht="20.25" customHeight="1">
      <c r="B18" s="35">
        <v>24</v>
      </c>
      <c r="C18" s="36" t="s">
        <v>125</v>
      </c>
      <c r="D18" s="37"/>
      <c r="E18" s="86" t="s">
        <v>49</v>
      </c>
      <c r="F18" s="86">
        <v>3</v>
      </c>
      <c r="G18" s="88"/>
      <c r="H18" s="90"/>
      <c r="I18" s="86" t="s">
        <v>50</v>
      </c>
      <c r="J18" s="86">
        <v>4</v>
      </c>
      <c r="K18" s="88"/>
      <c r="L18" s="90"/>
      <c r="M18" s="86" t="s">
        <v>54</v>
      </c>
      <c r="N18" s="86">
        <v>6</v>
      </c>
      <c r="O18" s="88"/>
      <c r="P18" s="90"/>
    </row>
    <row r="19" spans="2:16" ht="20.25" customHeight="1">
      <c r="B19" s="35">
        <v>34</v>
      </c>
      <c r="C19" s="36" t="s">
        <v>126</v>
      </c>
      <c r="D19" s="37"/>
      <c r="E19" s="86" t="s">
        <v>49</v>
      </c>
      <c r="F19" s="86">
        <v>3</v>
      </c>
      <c r="G19" s="88"/>
      <c r="H19" s="90"/>
      <c r="I19" s="86" t="s">
        <v>201</v>
      </c>
      <c r="J19" s="86">
        <v>6</v>
      </c>
      <c r="K19" s="88"/>
      <c r="L19" s="90"/>
      <c r="M19" s="86" t="s">
        <v>51</v>
      </c>
      <c r="N19" s="86">
        <v>5</v>
      </c>
      <c r="O19" s="88"/>
      <c r="P19" s="90"/>
    </row>
    <row r="20" spans="2:16" ht="20.25" customHeight="1">
      <c r="B20" s="35">
        <v>97</v>
      </c>
      <c r="C20" s="36" t="s">
        <v>127</v>
      </c>
      <c r="D20" s="37"/>
      <c r="E20" s="86"/>
      <c r="F20" s="86"/>
      <c r="G20" s="88"/>
      <c r="H20" s="90"/>
      <c r="I20" s="86"/>
      <c r="J20" s="86"/>
      <c r="K20" s="88"/>
      <c r="L20" s="90"/>
      <c r="M20" s="86"/>
      <c r="N20" s="86"/>
      <c r="O20" s="88"/>
      <c r="P20" s="90"/>
    </row>
    <row r="21" spans="2:16" ht="20.25" customHeight="1">
      <c r="B21" s="35"/>
      <c r="C21" s="36"/>
      <c r="D21" s="37"/>
      <c r="E21" s="86"/>
      <c r="F21" s="86"/>
      <c r="G21" s="88"/>
      <c r="H21" s="90"/>
      <c r="I21" s="86"/>
      <c r="J21" s="86"/>
      <c r="K21" s="88"/>
      <c r="L21" s="90"/>
      <c r="M21" s="86"/>
      <c r="N21" s="86"/>
      <c r="O21" s="88"/>
      <c r="P21" s="90"/>
    </row>
    <row r="22" spans="2:16" ht="20.25" customHeight="1">
      <c r="B22" s="35"/>
      <c r="C22" s="36"/>
      <c r="D22" s="37"/>
      <c r="E22" s="86"/>
      <c r="F22" s="86"/>
      <c r="G22" s="88"/>
      <c r="H22" s="90"/>
      <c r="I22" s="86"/>
      <c r="J22" s="86"/>
      <c r="K22" s="88"/>
      <c r="L22" s="90"/>
      <c r="M22" s="86"/>
      <c r="N22" s="86"/>
      <c r="O22" s="88"/>
      <c r="P22" s="90"/>
    </row>
    <row r="23" spans="2:16" ht="20.25" customHeight="1" thickBot="1">
      <c r="B23" s="38"/>
      <c r="C23" s="39"/>
      <c r="D23" s="40"/>
      <c r="E23" s="93"/>
      <c r="F23" s="93"/>
      <c r="G23" s="94"/>
      <c r="H23" s="95"/>
      <c r="I23" s="93"/>
      <c r="J23" s="93"/>
      <c r="K23" s="94"/>
      <c r="L23" s="95"/>
      <c r="M23" s="93"/>
      <c r="N23" s="93"/>
      <c r="O23" s="94"/>
      <c r="P23" s="95"/>
    </row>
    <row r="24" spans="2:16" ht="15" customHeight="1">
      <c r="B24" s="182" t="s">
        <v>17</v>
      </c>
      <c r="C24" s="183"/>
      <c r="D24" s="41"/>
      <c r="E24" s="182" t="s">
        <v>7</v>
      </c>
      <c r="F24" s="187" t="s">
        <v>162</v>
      </c>
      <c r="G24" s="188"/>
      <c r="H24" s="189"/>
      <c r="I24" s="182" t="s">
        <v>7</v>
      </c>
      <c r="J24" s="187" t="s">
        <v>199</v>
      </c>
      <c r="K24" s="188"/>
      <c r="L24" s="189"/>
      <c r="M24" s="182" t="s">
        <v>7</v>
      </c>
      <c r="N24" s="187" t="s">
        <v>198</v>
      </c>
      <c r="O24" s="188"/>
      <c r="P24" s="189"/>
    </row>
    <row r="25" spans="2:16" ht="17.25" customHeight="1" thickBot="1">
      <c r="B25" s="198"/>
      <c r="C25" s="199"/>
      <c r="D25" s="41"/>
      <c r="E25" s="186"/>
      <c r="F25" s="190"/>
      <c r="G25" s="190"/>
      <c r="H25" s="191"/>
      <c r="I25" s="186"/>
      <c r="J25" s="190"/>
      <c r="K25" s="190"/>
      <c r="L25" s="191"/>
      <c r="M25" s="186"/>
      <c r="N25" s="190"/>
      <c r="O25" s="190"/>
      <c r="P25" s="191"/>
    </row>
    <row r="26" spans="2:16" ht="16.5" customHeight="1" thickBot="1">
      <c r="B26" s="42"/>
      <c r="C26" s="43"/>
      <c r="D26" s="44"/>
      <c r="E26" s="53" t="s">
        <v>18</v>
      </c>
      <c r="F26" s="53"/>
      <c r="G26" s="53"/>
      <c r="H26" s="46"/>
      <c r="I26" s="53" t="s">
        <v>18</v>
      </c>
      <c r="J26" s="53"/>
      <c r="K26" s="53"/>
      <c r="L26" s="46"/>
      <c r="M26" s="53" t="s">
        <v>18</v>
      </c>
      <c r="N26" s="53"/>
      <c r="O26" s="53"/>
      <c r="P26" s="46"/>
    </row>
    <row r="27" spans="2:16" ht="16.5" customHeight="1" thickBot="1">
      <c r="B27" s="182" t="s">
        <v>19</v>
      </c>
      <c r="C27" s="183"/>
      <c r="D27" s="184"/>
      <c r="E27" s="42"/>
      <c r="F27" s="43"/>
      <c r="G27" s="43"/>
      <c r="H27" s="44"/>
      <c r="I27" s="43"/>
      <c r="J27" s="43"/>
      <c r="K27" s="43"/>
      <c r="L27" s="44"/>
      <c r="M27" s="43"/>
      <c r="N27" s="43"/>
      <c r="O27" s="43"/>
      <c r="P27" s="44"/>
    </row>
    <row r="28" spans="2:16" ht="16.5" customHeight="1">
      <c r="B28" s="185"/>
      <c r="C28" s="164"/>
      <c r="D28" s="41"/>
      <c r="E28" s="53" t="s">
        <v>20</v>
      </c>
      <c r="F28" s="53"/>
      <c r="G28" s="47"/>
      <c r="H28" s="41"/>
      <c r="I28" s="53" t="s">
        <v>20</v>
      </c>
      <c r="J28" s="53"/>
      <c r="K28" s="47"/>
      <c r="L28" s="41"/>
      <c r="M28" s="53" t="s">
        <v>20</v>
      </c>
      <c r="N28" s="53"/>
      <c r="O28" s="47"/>
      <c r="P28" s="41"/>
    </row>
    <row r="29" spans="2:16" ht="16.5" customHeight="1" thickBot="1">
      <c r="B29" s="42"/>
      <c r="C29" s="43"/>
      <c r="D29" s="44"/>
      <c r="E29" s="43"/>
      <c r="F29" s="43"/>
      <c r="G29" s="43"/>
      <c r="H29" s="44"/>
      <c r="I29" s="43"/>
      <c r="J29" s="43"/>
      <c r="K29" s="43"/>
      <c r="L29" s="44"/>
      <c r="M29" s="43"/>
      <c r="N29" s="43"/>
      <c r="O29" s="43"/>
      <c r="P29" s="44"/>
    </row>
    <row r="30" spans="2:16" ht="16.5" customHeight="1"/>
    <row r="31" spans="2:16" ht="16.5" customHeight="1"/>
    <row r="32" spans="2:16" ht="16.5" customHeight="1"/>
    <row r="33" ht="16.5" customHeight="1"/>
  </sheetData>
  <mergeCells count="19">
    <mergeCell ref="B5:D5"/>
    <mergeCell ref="B3:D3"/>
    <mergeCell ref="E3:L3"/>
    <mergeCell ref="M3:P3"/>
    <mergeCell ref="B4:P4"/>
    <mergeCell ref="B6:D6"/>
    <mergeCell ref="E6:H6"/>
    <mergeCell ref="I6:L6"/>
    <mergeCell ref="M6:P6"/>
    <mergeCell ref="B25:C25"/>
    <mergeCell ref="N24:P25"/>
    <mergeCell ref="M24:M25"/>
    <mergeCell ref="B27:D27"/>
    <mergeCell ref="B28:C28"/>
    <mergeCell ref="F24:H25"/>
    <mergeCell ref="J24:L25"/>
    <mergeCell ref="B24:C24"/>
    <mergeCell ref="E24:E25"/>
    <mergeCell ref="I24:I25"/>
  </mergeCells>
  <pageMargins left="0" right="0.19685039370078741" top="0.78740157480314965" bottom="0.78740157480314965" header="0.31496062992125984" footer="0.31496062992125984"/>
  <pageSetup paperSize="9" scale="84" orientation="landscape" horizontalDpi="4294967293" verticalDpi="4294967293" r:id="rId1"/>
  <ignoredErrors>
    <ignoredError sqref="M6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B1:P33"/>
  <sheetViews>
    <sheetView topLeftCell="A4" workbookViewId="0">
      <selection activeCell="N21" sqref="N21"/>
    </sheetView>
  </sheetViews>
  <sheetFormatPr defaultColWidth="4.28515625" defaultRowHeight="17.25" customHeight="1"/>
  <cols>
    <col min="1" max="1" width="0.85546875" customWidth="1"/>
    <col min="2" max="2" width="4.85546875" customWidth="1"/>
    <col min="3" max="3" width="21.140625" customWidth="1"/>
    <col min="4" max="4" width="6.5703125" customWidth="1"/>
    <col min="5" max="5" width="13.140625" customWidth="1"/>
    <col min="6" max="6" width="3.140625" customWidth="1"/>
    <col min="7" max="7" width="2.140625" customWidth="1"/>
    <col min="8" max="8" width="2.85546875" customWidth="1"/>
    <col min="9" max="9" width="12.5703125" customWidth="1"/>
    <col min="10" max="10" width="3.140625" customWidth="1"/>
    <col min="11" max="11" width="2.140625" customWidth="1"/>
    <col min="12" max="12" width="2.85546875" customWidth="1"/>
    <col min="13" max="13" width="12.140625" customWidth="1"/>
    <col min="14" max="14" width="3.140625" customWidth="1"/>
    <col min="15" max="15" width="2.140625" customWidth="1"/>
    <col min="16" max="16" width="2.85546875" customWidth="1"/>
  </cols>
  <sheetData>
    <row r="1" spans="2:16" ht="17.25" customHeight="1">
      <c r="B1">
        <v>7</v>
      </c>
    </row>
    <row r="2" spans="2:16" ht="17.25" customHeight="1" thickBot="1"/>
    <row r="3" spans="2:16" ht="16.5" customHeight="1" thickBot="1">
      <c r="B3" s="200" t="s">
        <v>15</v>
      </c>
      <c r="C3" s="201"/>
      <c r="D3" s="202"/>
      <c r="E3" s="200" t="s">
        <v>96</v>
      </c>
      <c r="F3" s="201"/>
      <c r="G3" s="201"/>
      <c r="H3" s="201"/>
      <c r="I3" s="201"/>
      <c r="J3" s="201"/>
      <c r="K3" s="201"/>
      <c r="L3" s="201"/>
      <c r="M3" s="200" t="s">
        <v>97</v>
      </c>
      <c r="N3" s="201"/>
      <c r="O3" s="201"/>
      <c r="P3" s="201"/>
    </row>
    <row r="4" spans="2:16" ht="15.75" customHeight="1" thickBot="1">
      <c r="B4" s="203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</row>
    <row r="5" spans="2:16" ht="15.75" customHeight="1">
      <c r="B5" s="182" t="s">
        <v>22</v>
      </c>
      <c r="C5" s="183"/>
      <c r="D5" s="184"/>
      <c r="E5" s="54" t="s">
        <v>23</v>
      </c>
      <c r="F5" s="54"/>
      <c r="G5" s="54"/>
      <c r="H5" s="55"/>
      <c r="I5" s="54" t="s">
        <v>24</v>
      </c>
      <c r="J5" s="54"/>
      <c r="K5" s="54"/>
      <c r="L5" s="55"/>
      <c r="M5" s="127" t="s">
        <v>25</v>
      </c>
      <c r="N5" s="54"/>
      <c r="O5" s="54"/>
      <c r="P5" s="55"/>
    </row>
    <row r="6" spans="2:16" ht="15.75" customHeight="1" thickBot="1">
      <c r="B6" s="195" t="str">
        <f>'ROZLOSOVÁNÍ_pátek '!E9</f>
        <v>Bytča U17</v>
      </c>
      <c r="C6" s="196"/>
      <c r="D6" s="197"/>
      <c r="E6" s="192" t="str">
        <f>'ROZLOSOVÁNÍ_pátek '!G9</f>
        <v>Michalovce U17</v>
      </c>
      <c r="F6" s="193"/>
      <c r="G6" s="193"/>
      <c r="H6" s="194"/>
      <c r="I6" s="192" t="str">
        <f>'ROZLOSOVÁNÍ_pátek '!G7</f>
        <v>TJ Sokol Poruba U17</v>
      </c>
      <c r="J6" s="193"/>
      <c r="K6" s="193"/>
      <c r="L6" s="194"/>
      <c r="M6" s="192" t="str">
        <f>'ROZLOSOVÁNÍ_pátek '!E7</f>
        <v>Veselí U17</v>
      </c>
      <c r="N6" s="193"/>
      <c r="O6" s="193"/>
      <c r="P6" s="194"/>
    </row>
    <row r="7" spans="2:16" ht="16.5" customHeight="1" thickBot="1">
      <c r="B7" s="50" t="s">
        <v>6</v>
      </c>
      <c r="C7" s="51" t="s">
        <v>28</v>
      </c>
      <c r="D7" s="52" t="s">
        <v>29</v>
      </c>
      <c r="E7" s="31" t="s">
        <v>5</v>
      </c>
      <c r="F7" s="31"/>
      <c r="G7" s="29" t="s">
        <v>30</v>
      </c>
      <c r="H7" s="30" t="s">
        <v>31</v>
      </c>
      <c r="I7" s="31" t="s">
        <v>5</v>
      </c>
      <c r="J7" s="31"/>
      <c r="K7" s="29" t="s">
        <v>30</v>
      </c>
      <c r="L7" s="30" t="s">
        <v>31</v>
      </c>
      <c r="M7" s="31" t="s">
        <v>5</v>
      </c>
      <c r="N7" s="31"/>
      <c r="O7" s="29" t="s">
        <v>30</v>
      </c>
      <c r="P7" s="30" t="s">
        <v>31</v>
      </c>
    </row>
    <row r="8" spans="2:16" ht="20.25" customHeight="1">
      <c r="B8" s="32">
        <v>3</v>
      </c>
      <c r="C8" s="33" t="s">
        <v>99</v>
      </c>
      <c r="D8" s="34"/>
      <c r="E8" s="86" t="s">
        <v>50</v>
      </c>
      <c r="F8" s="85">
        <v>4</v>
      </c>
      <c r="G8" s="87" t="s">
        <v>47</v>
      </c>
      <c r="H8" s="89"/>
      <c r="I8" s="85" t="s">
        <v>48</v>
      </c>
      <c r="J8" s="85">
        <v>2</v>
      </c>
      <c r="K8" s="87"/>
      <c r="L8" s="89"/>
      <c r="M8" s="85" t="s">
        <v>47</v>
      </c>
      <c r="N8" s="85">
        <v>1</v>
      </c>
      <c r="O8" s="87"/>
      <c r="P8" s="89"/>
    </row>
    <row r="9" spans="2:16" ht="20.25" customHeight="1">
      <c r="B9" s="35">
        <v>8</v>
      </c>
      <c r="C9" s="36" t="s">
        <v>100</v>
      </c>
      <c r="D9" s="37"/>
      <c r="E9" s="86" t="s">
        <v>47</v>
      </c>
      <c r="F9" s="86">
        <v>1</v>
      </c>
      <c r="G9" s="88"/>
      <c r="H9" s="90"/>
      <c r="I9" s="86" t="s">
        <v>48</v>
      </c>
      <c r="J9" s="86">
        <v>2</v>
      </c>
      <c r="K9" s="88"/>
      <c r="L9" s="90"/>
      <c r="M9" s="86"/>
      <c r="N9" s="86">
        <v>0</v>
      </c>
      <c r="O9" s="88"/>
      <c r="P9" s="90"/>
    </row>
    <row r="10" spans="2:16" ht="20.25" customHeight="1">
      <c r="B10" s="35">
        <v>13</v>
      </c>
      <c r="C10" s="36" t="s">
        <v>101</v>
      </c>
      <c r="D10" s="37"/>
      <c r="E10" s="86" t="s">
        <v>49</v>
      </c>
      <c r="F10" s="86">
        <v>3</v>
      </c>
      <c r="G10" s="88"/>
      <c r="H10" s="90"/>
      <c r="I10" s="86" t="s">
        <v>49</v>
      </c>
      <c r="J10" s="86">
        <v>3</v>
      </c>
      <c r="K10" s="88"/>
      <c r="L10" s="90"/>
      <c r="M10" s="86" t="s">
        <v>53</v>
      </c>
      <c r="N10" s="86">
        <v>6</v>
      </c>
      <c r="O10" s="88"/>
      <c r="P10" s="90"/>
    </row>
    <row r="11" spans="2:16" ht="20.25" customHeight="1">
      <c r="B11" s="35">
        <v>14</v>
      </c>
      <c r="C11" s="36" t="s">
        <v>102</v>
      </c>
      <c r="D11" s="37"/>
      <c r="E11" s="86" t="s">
        <v>56</v>
      </c>
      <c r="F11" s="86">
        <v>4</v>
      </c>
      <c r="G11" s="88"/>
      <c r="H11" s="90"/>
      <c r="I11" s="86" t="s">
        <v>47</v>
      </c>
      <c r="J11" s="86">
        <v>1</v>
      </c>
      <c r="K11" s="88"/>
      <c r="L11" s="90"/>
      <c r="M11" s="86" t="s">
        <v>54</v>
      </c>
      <c r="N11" s="86">
        <v>7</v>
      </c>
      <c r="O11" s="88"/>
      <c r="P11" s="90"/>
    </row>
    <row r="12" spans="2:16" ht="20.25" customHeight="1">
      <c r="B12" s="35">
        <v>20</v>
      </c>
      <c r="C12" s="36" t="s">
        <v>103</v>
      </c>
      <c r="D12" s="37"/>
      <c r="E12" s="86" t="s">
        <v>47</v>
      </c>
      <c r="F12" s="86">
        <v>1</v>
      </c>
      <c r="G12" s="88"/>
      <c r="H12" s="90" t="s">
        <v>47</v>
      </c>
      <c r="I12" s="86" t="s">
        <v>48</v>
      </c>
      <c r="J12" s="86">
        <v>2</v>
      </c>
      <c r="K12" s="88"/>
      <c r="L12" s="90"/>
      <c r="M12" s="86" t="s">
        <v>48</v>
      </c>
      <c r="N12" s="86">
        <v>2</v>
      </c>
      <c r="O12" s="88"/>
      <c r="P12" s="90"/>
    </row>
    <row r="13" spans="2:16" ht="20.25" customHeight="1">
      <c r="B13" s="35">
        <v>21</v>
      </c>
      <c r="C13" s="36" t="s">
        <v>104</v>
      </c>
      <c r="D13" s="37"/>
      <c r="E13" s="86" t="s">
        <v>49</v>
      </c>
      <c r="F13" s="86">
        <v>3</v>
      </c>
      <c r="G13" s="88"/>
      <c r="H13" s="90"/>
      <c r="I13" s="86" t="s">
        <v>50</v>
      </c>
      <c r="J13" s="86">
        <v>4</v>
      </c>
      <c r="K13" s="88"/>
      <c r="L13" s="90"/>
      <c r="M13" s="86" t="s">
        <v>49</v>
      </c>
      <c r="N13" s="86">
        <v>3</v>
      </c>
      <c r="O13" s="88"/>
      <c r="P13" s="90"/>
    </row>
    <row r="14" spans="2:16" ht="20.25" customHeight="1">
      <c r="B14" s="35">
        <v>22</v>
      </c>
      <c r="C14" s="36" t="s">
        <v>105</v>
      </c>
      <c r="D14" s="37"/>
      <c r="E14" s="86"/>
      <c r="F14" s="86">
        <v>0</v>
      </c>
      <c r="G14" s="88"/>
      <c r="H14" s="90"/>
      <c r="I14" s="86"/>
      <c r="J14" s="86">
        <v>0</v>
      </c>
      <c r="K14" s="88"/>
      <c r="L14" s="90"/>
      <c r="M14" s="86"/>
      <c r="N14" s="86">
        <v>0</v>
      </c>
      <c r="O14" s="88"/>
      <c r="P14" s="90"/>
    </row>
    <row r="15" spans="2:16" ht="20.25" customHeight="1">
      <c r="B15" s="35">
        <v>27</v>
      </c>
      <c r="C15" s="36" t="s">
        <v>106</v>
      </c>
      <c r="D15" s="37"/>
      <c r="E15" s="86" t="s">
        <v>47</v>
      </c>
      <c r="F15" s="86">
        <v>1</v>
      </c>
      <c r="G15" s="88"/>
      <c r="H15" s="90"/>
      <c r="I15" s="86" t="s">
        <v>49</v>
      </c>
      <c r="J15" s="86">
        <v>3</v>
      </c>
      <c r="K15" s="88"/>
      <c r="L15" s="90"/>
      <c r="M15" s="86" t="s">
        <v>47</v>
      </c>
      <c r="N15" s="86">
        <v>1</v>
      </c>
      <c r="O15" s="88"/>
      <c r="P15" s="90"/>
    </row>
    <row r="16" spans="2:16" ht="20.25" customHeight="1">
      <c r="B16" s="35">
        <v>7</v>
      </c>
      <c r="C16" s="36" t="s">
        <v>107</v>
      </c>
      <c r="D16" s="37"/>
      <c r="E16" s="86" t="s">
        <v>48</v>
      </c>
      <c r="F16" s="86">
        <v>2</v>
      </c>
      <c r="G16" s="87" t="s">
        <v>47</v>
      </c>
      <c r="H16" s="87" t="s">
        <v>48</v>
      </c>
      <c r="I16" s="86" t="s">
        <v>54</v>
      </c>
      <c r="J16" s="86">
        <v>7</v>
      </c>
      <c r="K16" s="88"/>
      <c r="L16" s="90"/>
      <c r="M16" s="86" t="s">
        <v>215</v>
      </c>
      <c r="N16" s="86">
        <v>13</v>
      </c>
      <c r="O16" s="88"/>
      <c r="P16" s="90"/>
    </row>
    <row r="17" spans="2:16" ht="20.25" customHeight="1">
      <c r="B17" s="35"/>
      <c r="C17" s="36"/>
      <c r="D17" s="37"/>
      <c r="E17" s="86"/>
      <c r="F17" s="86"/>
      <c r="G17" s="88"/>
      <c r="H17" s="90"/>
      <c r="I17" s="86"/>
      <c r="J17" s="86"/>
      <c r="K17" s="88"/>
      <c r="L17" s="90"/>
      <c r="M17" s="86"/>
      <c r="N17" s="86"/>
      <c r="O17" s="88"/>
      <c r="P17" s="90"/>
    </row>
    <row r="18" spans="2:16" ht="20.25" customHeight="1">
      <c r="B18" s="35"/>
      <c r="C18" s="36"/>
      <c r="D18" s="37"/>
      <c r="E18" s="86"/>
      <c r="F18" s="86"/>
      <c r="G18" s="88"/>
      <c r="H18" s="90"/>
      <c r="I18" s="86"/>
      <c r="J18" s="86"/>
      <c r="K18" s="88"/>
      <c r="L18" s="90"/>
      <c r="M18" s="86"/>
      <c r="N18" s="86"/>
      <c r="O18" s="88"/>
      <c r="P18" s="90"/>
    </row>
    <row r="19" spans="2:16" ht="20.25" customHeight="1">
      <c r="B19" s="35"/>
      <c r="C19" s="36"/>
      <c r="D19" s="37"/>
      <c r="E19" s="86"/>
      <c r="F19" s="86"/>
      <c r="G19" s="88"/>
      <c r="H19" s="90"/>
      <c r="I19" s="86"/>
      <c r="J19" s="86"/>
      <c r="K19" s="88"/>
      <c r="L19" s="90"/>
      <c r="M19" s="86"/>
      <c r="N19" s="86"/>
      <c r="O19" s="88"/>
      <c r="P19" s="90"/>
    </row>
    <row r="20" spans="2:16" ht="20.25" customHeight="1">
      <c r="B20" s="35"/>
      <c r="C20" s="36"/>
      <c r="D20" s="37"/>
      <c r="E20" s="86"/>
      <c r="F20" s="86"/>
      <c r="G20" s="88"/>
      <c r="H20" s="90"/>
      <c r="I20" s="86"/>
      <c r="J20" s="86"/>
      <c r="K20" s="88"/>
      <c r="L20" s="90"/>
      <c r="M20" s="86"/>
      <c r="N20" s="86"/>
      <c r="O20" s="88"/>
      <c r="P20" s="90"/>
    </row>
    <row r="21" spans="2:16" ht="20.25" customHeight="1">
      <c r="B21" s="35"/>
      <c r="C21" s="36"/>
      <c r="D21" s="37"/>
      <c r="E21" s="86"/>
      <c r="F21" s="86"/>
      <c r="G21" s="88"/>
      <c r="H21" s="90"/>
      <c r="I21" s="86"/>
      <c r="J21" s="86"/>
      <c r="K21" s="88"/>
      <c r="L21" s="90"/>
      <c r="M21" s="86"/>
      <c r="N21" s="86"/>
      <c r="O21" s="88"/>
      <c r="P21" s="90"/>
    </row>
    <row r="22" spans="2:16" ht="20.25" customHeight="1">
      <c r="B22" s="35"/>
      <c r="C22" s="36"/>
      <c r="D22" s="37"/>
      <c r="E22" s="86"/>
      <c r="F22" s="86"/>
      <c r="G22" s="88"/>
      <c r="H22" s="90"/>
      <c r="I22" s="86"/>
      <c r="J22" s="86"/>
      <c r="K22" s="88"/>
      <c r="L22" s="90"/>
      <c r="M22" s="86"/>
      <c r="N22" s="86"/>
      <c r="O22" s="88"/>
      <c r="P22" s="90"/>
    </row>
    <row r="23" spans="2:16" ht="20.25" customHeight="1" thickBot="1">
      <c r="B23" s="38"/>
      <c r="C23" s="39"/>
      <c r="D23" s="40"/>
      <c r="E23" s="93"/>
      <c r="F23" s="93"/>
      <c r="G23" s="94"/>
      <c r="H23" s="95"/>
      <c r="I23" s="93"/>
      <c r="J23" s="93"/>
      <c r="K23" s="94"/>
      <c r="L23" s="95"/>
      <c r="M23" s="93"/>
      <c r="N23" s="93"/>
      <c r="O23" s="94"/>
      <c r="P23" s="95"/>
    </row>
    <row r="24" spans="2:16" ht="15" customHeight="1">
      <c r="B24" s="182" t="s">
        <v>17</v>
      </c>
      <c r="C24" s="183"/>
      <c r="D24" s="41"/>
      <c r="E24" s="182" t="s">
        <v>7</v>
      </c>
      <c r="F24" s="187" t="s">
        <v>182</v>
      </c>
      <c r="G24" s="188"/>
      <c r="H24" s="189"/>
      <c r="I24" s="182" t="s">
        <v>7</v>
      </c>
      <c r="J24" s="187" t="s">
        <v>183</v>
      </c>
      <c r="K24" s="188"/>
      <c r="L24" s="189"/>
      <c r="M24" s="182" t="s">
        <v>7</v>
      </c>
      <c r="N24" s="187"/>
      <c r="O24" s="188"/>
      <c r="P24" s="189"/>
    </row>
    <row r="25" spans="2:16" ht="17.25" customHeight="1" thickBot="1">
      <c r="B25" s="198" t="s">
        <v>61</v>
      </c>
      <c r="C25" s="199"/>
      <c r="D25" s="41"/>
      <c r="E25" s="186"/>
      <c r="F25" s="190"/>
      <c r="G25" s="190"/>
      <c r="H25" s="191"/>
      <c r="I25" s="186"/>
      <c r="J25" s="190"/>
      <c r="K25" s="190"/>
      <c r="L25" s="191"/>
      <c r="M25" s="186"/>
      <c r="N25" s="190"/>
      <c r="O25" s="190"/>
      <c r="P25" s="191"/>
    </row>
    <row r="26" spans="2:16" ht="16.5" customHeight="1" thickBot="1">
      <c r="B26" s="42"/>
      <c r="C26" s="43"/>
      <c r="D26" s="44"/>
      <c r="E26" s="53" t="s">
        <v>18</v>
      </c>
      <c r="F26" s="53"/>
      <c r="G26" s="53"/>
      <c r="H26" s="46"/>
      <c r="I26" s="53" t="s">
        <v>18</v>
      </c>
      <c r="J26" s="53"/>
      <c r="K26" s="53"/>
      <c r="L26" s="46"/>
      <c r="M26" s="53" t="s">
        <v>18</v>
      </c>
      <c r="N26" s="53"/>
      <c r="O26" s="53"/>
      <c r="P26" s="46"/>
    </row>
    <row r="27" spans="2:16" ht="16.5" customHeight="1" thickBot="1">
      <c r="B27" s="182" t="s">
        <v>19</v>
      </c>
      <c r="C27" s="183"/>
      <c r="D27" s="184"/>
      <c r="E27" s="42"/>
      <c r="F27" s="43"/>
      <c r="G27" s="43"/>
      <c r="H27" s="44"/>
      <c r="I27" s="43"/>
      <c r="J27" s="43"/>
      <c r="K27" s="43"/>
      <c r="L27" s="44"/>
      <c r="M27" s="43"/>
      <c r="N27" s="43"/>
      <c r="O27" s="43"/>
      <c r="P27" s="44"/>
    </row>
    <row r="28" spans="2:16" ht="16.5" customHeight="1">
      <c r="B28" s="185" t="s">
        <v>62</v>
      </c>
      <c r="C28" s="164"/>
      <c r="D28" s="41"/>
      <c r="E28" s="53" t="s">
        <v>20</v>
      </c>
      <c r="F28" s="53"/>
      <c r="G28" s="47"/>
      <c r="H28" s="41"/>
      <c r="I28" s="53" t="s">
        <v>20</v>
      </c>
      <c r="J28" s="53"/>
      <c r="K28" s="47"/>
      <c r="L28" s="41"/>
      <c r="M28" s="53" t="s">
        <v>20</v>
      </c>
      <c r="N28" s="53"/>
      <c r="O28" s="47"/>
      <c r="P28" s="41"/>
    </row>
    <row r="29" spans="2:16" ht="16.5" customHeight="1" thickBot="1">
      <c r="B29" s="207" t="s">
        <v>63</v>
      </c>
      <c r="C29" s="208"/>
      <c r="D29" s="44"/>
      <c r="E29" s="43"/>
      <c r="F29" s="43"/>
      <c r="G29" s="43"/>
      <c r="H29" s="44"/>
      <c r="I29" s="43"/>
      <c r="J29" s="43"/>
      <c r="K29" s="43"/>
      <c r="L29" s="44"/>
      <c r="M29" s="43"/>
      <c r="N29" s="43"/>
      <c r="O29" s="43"/>
      <c r="P29" s="44"/>
    </row>
    <row r="30" spans="2:16" ht="16.5" customHeight="1"/>
    <row r="31" spans="2:16" ht="16.5" customHeight="1">
      <c r="O31" s="205"/>
      <c r="P31" s="206"/>
    </row>
    <row r="32" spans="2:16" ht="16.5" customHeight="1">
      <c r="O32" s="206"/>
      <c r="P32" s="206"/>
    </row>
    <row r="33" ht="16.5" customHeight="1"/>
  </sheetData>
  <mergeCells count="21">
    <mergeCell ref="B3:D3"/>
    <mergeCell ref="E3:L3"/>
    <mergeCell ref="M3:P3"/>
    <mergeCell ref="B4:P4"/>
    <mergeCell ref="B6:D6"/>
    <mergeCell ref="E6:H6"/>
    <mergeCell ref="I6:L6"/>
    <mergeCell ref="M6:P6"/>
    <mergeCell ref="B5:D5"/>
    <mergeCell ref="M24:M25"/>
    <mergeCell ref="O31:P32"/>
    <mergeCell ref="B25:C25"/>
    <mergeCell ref="B27:D27"/>
    <mergeCell ref="B28:C28"/>
    <mergeCell ref="F24:H25"/>
    <mergeCell ref="J24:L25"/>
    <mergeCell ref="N24:P25"/>
    <mergeCell ref="B29:C29"/>
    <mergeCell ref="B24:C24"/>
    <mergeCell ref="E24:E25"/>
    <mergeCell ref="I24:I25"/>
  </mergeCells>
  <pageMargins left="0" right="0.19685039370078741" top="0.78740157480314965" bottom="0.78740157480314965" header="0.31496062992125984" footer="0.31496062992125984"/>
  <pageSetup paperSize="9" scale="84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16</vt:i4>
      </vt:variant>
      <vt:variant>
        <vt:lpstr>Pomenované rozsahy</vt:lpstr>
      </vt:variant>
      <vt:variant>
        <vt:i4>13</vt:i4>
      </vt:variant>
    </vt:vector>
  </HeadingPairs>
  <TitlesOfParts>
    <vt:vector size="29" baseType="lpstr">
      <vt:lpstr>ROZLOSOVÁNÍ_pátek </vt:lpstr>
      <vt:lpstr>tabulka</vt:lpstr>
      <vt:lpstr>2</vt:lpstr>
      <vt:lpstr>3</vt:lpstr>
      <vt:lpstr>1</vt:lpstr>
      <vt:lpstr>4</vt:lpstr>
      <vt:lpstr>5</vt:lpstr>
      <vt:lpstr>6</vt:lpstr>
      <vt:lpstr>7</vt:lpstr>
      <vt:lpstr>8</vt:lpstr>
      <vt:lpstr>střelkyně branek</vt:lpstr>
      <vt:lpstr>střelkyně</vt:lpstr>
      <vt:lpstr>List1</vt:lpstr>
      <vt:lpstr>List3</vt:lpstr>
      <vt:lpstr>časy stravování</vt:lpstr>
      <vt:lpstr>tabulka (2)</vt:lpstr>
      <vt:lpstr>'1'!Oblasť_tlače</vt:lpstr>
      <vt:lpstr>'2'!Oblasť_tlače</vt:lpstr>
      <vt:lpstr>'3'!Oblasť_tlače</vt:lpstr>
      <vt:lpstr>'4'!Oblasť_tlače</vt:lpstr>
      <vt:lpstr>'5'!Oblasť_tlače</vt:lpstr>
      <vt:lpstr>'6'!Oblasť_tlače</vt:lpstr>
      <vt:lpstr>'7'!Oblasť_tlače</vt:lpstr>
      <vt:lpstr>'8'!Oblasť_tlače</vt:lpstr>
      <vt:lpstr>'časy stravování'!Oblasť_tlače</vt:lpstr>
      <vt:lpstr>'ROZLOSOVÁNÍ_pátek '!Oblasť_tlače</vt:lpstr>
      <vt:lpstr>střelkyně!Oblasť_tlače</vt:lpstr>
      <vt:lpstr>tabulka!Oblasť_tlače</vt:lpstr>
      <vt:lpstr>'tabulka (2)'!Oblasť_tlače</vt:lpstr>
    </vt:vector>
  </TitlesOfParts>
  <Company>AŘ OKD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 Sokol Poruba</dc:creator>
  <cp:lastModifiedBy>Milan</cp:lastModifiedBy>
  <cp:lastPrinted>2016-01-24T09:26:50Z</cp:lastPrinted>
  <dcterms:created xsi:type="dcterms:W3CDTF">2006-11-15T10:45:00Z</dcterms:created>
  <dcterms:modified xsi:type="dcterms:W3CDTF">2016-01-24T17:39:05Z</dcterms:modified>
</cp:coreProperties>
</file>